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\LICENCIAMIENTO JOB\Z06\SOLICITUD 2021\"/>
    </mc:Choice>
  </mc:AlternateContent>
  <bookViews>
    <workbookView xWindow="-60" yWindow="-60" windowWidth="28920" windowHeight="15660" firstSheet="1" activeTab="2"/>
  </bookViews>
  <sheets>
    <sheet name="BALANCE" sheetId="1" r:id="rId1"/>
    <sheet name="ESTADO GANANCIA Y PERDIDA" sheetId="3" r:id="rId2"/>
    <sheet name="CAMBIO DE PATRIMONIO" sheetId="2" r:id="rId3"/>
    <sheet name="BALANCE COMPROBACION" sheetId="4" r:id="rId4"/>
    <sheet name="CTA 33" sheetId="5" r:id="rId5"/>
    <sheet name="CUENTA 39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0" i="6" l="1"/>
  <c r="J66" i="6"/>
  <c r="D66" i="6"/>
  <c r="B66" i="6"/>
  <c r="H63" i="6"/>
  <c r="I62" i="6"/>
  <c r="J62" i="6" s="1"/>
  <c r="I61" i="6"/>
  <c r="J61" i="6" s="1"/>
  <c r="I60" i="6"/>
  <c r="J60" i="6" s="1"/>
  <c r="I59" i="6"/>
  <c r="J59" i="6" s="1"/>
  <c r="J58" i="6"/>
  <c r="I58" i="6"/>
  <c r="I57" i="6"/>
  <c r="J56" i="6"/>
  <c r="I56" i="6"/>
  <c r="C55" i="6"/>
  <c r="H54" i="6"/>
  <c r="I53" i="6"/>
  <c r="J53" i="6" s="1"/>
  <c r="I52" i="6"/>
  <c r="J52" i="6" s="1"/>
  <c r="J54" i="6" s="1"/>
  <c r="B51" i="6"/>
  <c r="H50" i="6"/>
  <c r="I47" i="6"/>
  <c r="J47" i="6" s="1"/>
  <c r="I46" i="6"/>
  <c r="J46" i="6" s="1"/>
  <c r="I45" i="6"/>
  <c r="J45" i="6" s="1"/>
  <c r="I44" i="6"/>
  <c r="J44" i="6" s="1"/>
  <c r="I43" i="6"/>
  <c r="J43" i="6" s="1"/>
  <c r="I42" i="6"/>
  <c r="J42" i="6" s="1"/>
  <c r="I41" i="6"/>
  <c r="J41" i="6" s="1"/>
  <c r="J40" i="6"/>
  <c r="I40" i="6"/>
  <c r="I39" i="6"/>
  <c r="J39" i="6" s="1"/>
  <c r="J38" i="6"/>
  <c r="I38" i="6"/>
  <c r="I37" i="6"/>
  <c r="J37" i="6" s="1"/>
  <c r="I36" i="6"/>
  <c r="J36" i="6" s="1"/>
  <c r="I35" i="6"/>
  <c r="J35" i="6" s="1"/>
  <c r="I34" i="6"/>
  <c r="J34" i="6" s="1"/>
  <c r="I33" i="6"/>
  <c r="J33" i="6" s="1"/>
  <c r="I32" i="6"/>
  <c r="J32" i="6" s="1"/>
  <c r="I31" i="6"/>
  <c r="J31" i="6" s="1"/>
  <c r="I30" i="6"/>
  <c r="J30" i="6" s="1"/>
  <c r="I29" i="6"/>
  <c r="J29" i="6" s="1"/>
  <c r="I28" i="6"/>
  <c r="J28" i="6" s="1"/>
  <c r="I27" i="6"/>
  <c r="J27" i="6" s="1"/>
  <c r="I26" i="6"/>
  <c r="J26" i="6" s="1"/>
  <c r="I25" i="6"/>
  <c r="J25" i="6" s="1"/>
  <c r="J24" i="6"/>
  <c r="I24" i="6"/>
  <c r="I23" i="6"/>
  <c r="J23" i="6" s="1"/>
  <c r="J22" i="6"/>
  <c r="I22" i="6"/>
  <c r="I21" i="6"/>
  <c r="J21" i="6" s="1"/>
  <c r="I20" i="6"/>
  <c r="J20" i="6" s="1"/>
  <c r="I19" i="6"/>
  <c r="J19" i="6" s="1"/>
  <c r="I18" i="6"/>
  <c r="J18" i="6" s="1"/>
  <c r="I17" i="6"/>
  <c r="J17" i="6" s="1"/>
  <c r="I16" i="6"/>
  <c r="J16" i="6" s="1"/>
  <c r="I15" i="6"/>
  <c r="J15" i="6" s="1"/>
  <c r="I14" i="6"/>
  <c r="I50" i="6" s="1"/>
  <c r="E13" i="6"/>
  <c r="D13" i="6"/>
  <c r="C13" i="6"/>
  <c r="B13" i="6"/>
  <c r="H12" i="6"/>
  <c r="I11" i="6"/>
  <c r="J11" i="6" s="1"/>
  <c r="I10" i="6"/>
  <c r="J10" i="6" s="1"/>
  <c r="I9" i="6"/>
  <c r="J9" i="6" s="1"/>
  <c r="I8" i="6"/>
  <c r="J8" i="6" s="1"/>
  <c r="I7" i="6"/>
  <c r="J7" i="6" s="1"/>
  <c r="I6" i="6"/>
  <c r="I5" i="6"/>
  <c r="J5" i="6" s="1"/>
  <c r="E4" i="6"/>
  <c r="E71" i="6" s="1"/>
  <c r="D4" i="6"/>
  <c r="D64" i="6" s="1"/>
  <c r="C4" i="6"/>
  <c r="B4" i="6"/>
  <c r="B71" i="6" s="1"/>
  <c r="M150" i="5"/>
  <c r="N142" i="5"/>
  <c r="M142" i="5"/>
  <c r="J14" i="6" l="1"/>
  <c r="I12" i="6"/>
  <c r="I63" i="6"/>
  <c r="C71" i="6"/>
  <c r="H64" i="6"/>
  <c r="H71" i="6" s="1"/>
  <c r="B64" i="6"/>
  <c r="I54" i="6"/>
  <c r="I64" i="6" s="1"/>
  <c r="I71" i="6" s="1"/>
  <c r="J12" i="6"/>
  <c r="J50" i="6"/>
  <c r="C64" i="6"/>
  <c r="E64" i="6"/>
  <c r="J6" i="6"/>
  <c r="D71" i="6"/>
  <c r="F71" i="6" s="1"/>
  <c r="J57" i="6"/>
  <c r="J63" i="6" s="1"/>
  <c r="J64" i="6" l="1"/>
  <c r="J71" i="6" s="1"/>
  <c r="B37" i="3" l="1"/>
  <c r="B41" i="3" s="1"/>
  <c r="B20" i="3"/>
  <c r="B18" i="3"/>
</calcChain>
</file>

<file path=xl/sharedStrings.xml><?xml version="1.0" encoding="utf-8"?>
<sst xmlns="http://schemas.openxmlformats.org/spreadsheetml/2006/main" count="2034" uniqueCount="683">
  <si>
    <t xml:space="preserve">                                                                                                                                       </t>
  </si>
  <si>
    <t xml:space="preserve">                                                           R.U.C 20537975122                                                           </t>
  </si>
  <si>
    <t xml:space="preserve">                                              BALANCE GENERAL AL 31 DE DICIEMBRE DE 2018                                               </t>
  </si>
  <si>
    <t xml:space="preserve">                                                               * SOLES *                                                               </t>
  </si>
  <si>
    <t xml:space="preserve">    ACTIVOS                                       </t>
  </si>
  <si>
    <t xml:space="preserve">                 </t>
  </si>
  <si>
    <t xml:space="preserve">    PASIVOS Y PATRIMONIO                          </t>
  </si>
  <si>
    <t xml:space="preserve">    </t>
  </si>
  <si>
    <t xml:space="preserve">                                                  </t>
  </si>
  <si>
    <t xml:space="preserve">    ACTIVOS CORRIENTES                            </t>
  </si>
  <si>
    <t xml:space="preserve">    PASIVOS CORRIENTES                            </t>
  </si>
  <si>
    <t xml:space="preserve">    Efectivo y Equivalentes de Efectivo           </t>
  </si>
  <si>
    <t xml:space="preserve">    Obligaciones Financieras                      </t>
  </si>
  <si>
    <t>-----------------</t>
  </si>
  <si>
    <t xml:space="preserve">           TOTAL ACTIVOS CORRIENTES               </t>
  </si>
  <si>
    <t xml:space="preserve">         TOTAL PASIVOS CORRIENTES                 </t>
  </si>
  <si>
    <t xml:space="preserve">    ACTIVOS NO CORRIENTES                         </t>
  </si>
  <si>
    <t xml:space="preserve">    PASIVOS NO CORRIENTES                         </t>
  </si>
  <si>
    <t xml:space="preserve">    Inversiones Inmobiliaras                      </t>
  </si>
  <si>
    <t xml:space="preserve">    PATRIMONIO NETO                               </t>
  </si>
  <si>
    <t xml:space="preserve">    Inmuebles, Maquinaria y Equipo                </t>
  </si>
  <si>
    <t xml:space="preserve">    Activos Intangibles                           </t>
  </si>
  <si>
    <t xml:space="preserve">    Capital                                       </t>
  </si>
  <si>
    <t xml:space="preserve">    Activos por Impuestos a la Renta Y Participaci</t>
  </si>
  <si>
    <t xml:space="preserve">    Resultados Acumulados                         </t>
  </si>
  <si>
    <t xml:space="preserve">    RESULTADO DEL EJERCICIO                       </t>
  </si>
  <si>
    <t xml:space="preserve">          TOTAL ACTIVOS NO CORRIENTES             </t>
  </si>
  <si>
    <t xml:space="preserve">    Total Patrimonio Neto Atribuible a la Matriz  </t>
  </si>
  <si>
    <t xml:space="preserve">         TOTAL ACTIVOS                            </t>
  </si>
  <si>
    <t xml:space="preserve">        TOTAL PASIVOS Y PATRIMONIO NETO           </t>
  </si>
  <si>
    <t xml:space="preserve">                                                            </t>
  </si>
  <si>
    <t>ESTADO DE CAMBIO EN EL PATRIMONIO NETO</t>
  </si>
  <si>
    <t>Del 1 de Enero  al 31 de Diciembre del 2018</t>
  </si>
  <si>
    <t>* S O L E S *</t>
  </si>
  <si>
    <t>Anexo \ Cuenta Contable</t>
  </si>
  <si>
    <t>ACCIONES</t>
  </si>
  <si>
    <t>RESULTADOS ACUMULADOS</t>
  </si>
  <si>
    <t>TOTAL</t>
  </si>
  <si>
    <t>Saldos al 31/12/2017</t>
  </si>
  <si>
    <t>EFECTO ACUMULADO DE LOS CAMBIOS EN LAS P</t>
  </si>
  <si>
    <t>DISTRIBUCIONES O ASIGNACIONES DE UTILIDA</t>
  </si>
  <si>
    <t>DIVIDENDOS Y PARTICIPACIONES ACORDADOS E</t>
  </si>
  <si>
    <t>NUEVOS APORTES DE ACCIONISTAS</t>
  </si>
  <si>
    <t>MOVIMIENTO DE PRIMA EN LA COLOCACION DE</t>
  </si>
  <si>
    <t>INCREMENTOS O DISMINUCIONES POR FUSIONES</t>
  </si>
  <si>
    <t>REVALUACION DE ACTIVOS</t>
  </si>
  <si>
    <t>CAPITALIZACION DE PARTIDAS PATRIMONIALES</t>
  </si>
  <si>
    <t>REDENCION DE ACC.DE INVERSION O REDUCCIO</t>
  </si>
  <si>
    <t>UTILIDAD (PERDIDA) NETA DEL EJERCICIO</t>
  </si>
  <si>
    <t>OTROS INCREMENTOS O DISMINUCIONES DE LAS</t>
  </si>
  <si>
    <t>Saldo Final al 31/12/2018</t>
  </si>
  <si>
    <t xml:space="preserve"> UNIVERSIDAD SAN ANDRES S.A.C.</t>
  </si>
  <si>
    <t xml:space="preserve">                                             ESTADO DE GANANCIAS Y PERDIDAS AL 31 DE DICIEMBRE DE 2018                                             </t>
  </si>
  <si>
    <t xml:space="preserve">                                                                     * SOLES *                                                                     </t>
  </si>
  <si>
    <t xml:space="preserve">  INGRESOS OPERACIONALES:                 </t>
  </si>
  <si>
    <t xml:space="preserve">  Ventas Netas (Ingresos Operacionales)            </t>
  </si>
  <si>
    <t>1,973,882.70</t>
  </si>
  <si>
    <t xml:space="preserve">      Total Ingresos Brutos              </t>
  </si>
  <si>
    <t xml:space="preserve">  COSTO DE VENTAS:                        </t>
  </si>
  <si>
    <t xml:space="preserve">  Costo de Ventas (Operacionales)                    </t>
  </si>
  <si>
    <t xml:space="preserve">  Otros Costos Operacionales                          </t>
  </si>
  <si>
    <t xml:space="preserve">      Total Costos Operacionales                      </t>
  </si>
  <si>
    <t xml:space="preserve">      UTILIDAD BRUTA                             </t>
  </si>
  <si>
    <t xml:space="preserve">  Gastos de Ventas                                  </t>
  </si>
  <si>
    <t xml:space="preserve">  Gastos de Administración                      </t>
  </si>
  <si>
    <t xml:space="preserve">  Ganancia (Pérdida) por Venta de Activos            </t>
  </si>
  <si>
    <t xml:space="preserve">  Otros Ingresos                                       </t>
  </si>
  <si>
    <t xml:space="preserve">  Otros Gastos                                        </t>
  </si>
  <si>
    <t xml:space="preserve">      UTILIDAD OPERATIVA                        </t>
  </si>
  <si>
    <t>1,063,847.09</t>
  </si>
  <si>
    <t xml:space="preserve">  Ingresos Financieros                                  </t>
  </si>
  <si>
    <t xml:space="preserve">  Gastos Financieros                            </t>
  </si>
  <si>
    <t xml:space="preserve">  Participación en los Resultados                      </t>
  </si>
  <si>
    <t xml:space="preserve">  Ganancia (Pérdida) por Inst.Financieros              </t>
  </si>
  <si>
    <t xml:space="preserve">      RESULTADO ANTES DE IMPTO RENTA               </t>
  </si>
  <si>
    <t xml:space="preserve">  Participación de los Trabajadores                  </t>
  </si>
  <si>
    <t xml:space="preserve">  Impuesto a la Renta                                 </t>
  </si>
  <si>
    <t xml:space="preserve">  UTILIDAD (PERDIDA) NETA DE ACT. CONT.           </t>
  </si>
  <si>
    <t xml:space="preserve">  Ingreso (Gasto) Neto de Oper. Discont.               </t>
  </si>
  <si>
    <t xml:space="preserve">      UTILIDAD (PERDIDA) DEL EJERCICIO             </t>
  </si>
  <si>
    <t xml:space="preserve">UNIVERSIDAD SAN ANDRES S.A.C.	</t>
  </si>
  <si>
    <t>CTBALA07</t>
  </si>
  <si>
    <t xml:space="preserve">                                                 BALANCE DE COMPROBACION DEL MES DE DICIEMBRE DE 2018                                                 </t>
  </si>
  <si>
    <t xml:space="preserve">                                                                      * SOLES *                                                                       </t>
  </si>
  <si>
    <t>CUENTA</t>
  </si>
  <si>
    <t>DESCRIPCION</t>
  </si>
  <si>
    <t>*********** SUMAS ************</t>
  </si>
  <si>
    <t>*********** SALDOS ***********</t>
  </si>
  <si>
    <t>*TRANSFERENCIA POR NATURALEZA*</t>
  </si>
  <si>
    <t>********* INVENTARIOS ********</t>
  </si>
  <si>
    <t>******* RESULTADOS *******</t>
  </si>
  <si>
    <t>DEBE</t>
  </si>
  <si>
    <t>HABER</t>
  </si>
  <si>
    <t>DEUDOR</t>
  </si>
  <si>
    <t>ACREEDOR</t>
  </si>
  <si>
    <t>ACTIVO</t>
  </si>
  <si>
    <t>PASIVO</t>
  </si>
  <si>
    <t>PERDIDA</t>
  </si>
  <si>
    <t>GANANCIA</t>
  </si>
  <si>
    <t xml:space="preserve">101101  </t>
  </si>
  <si>
    <t xml:space="preserve"> CAJA M.N.                         </t>
  </si>
  <si>
    <t xml:space="preserve"> </t>
  </si>
  <si>
    <t xml:space="preserve">104103  </t>
  </si>
  <si>
    <t xml:space="preserve"> BANCO CONTINENTAL                 </t>
  </si>
  <si>
    <t xml:space="preserve">121201  </t>
  </si>
  <si>
    <t xml:space="preserve"> FACTURAS POR COBRAR EMITIDAS CARTE</t>
  </si>
  <si>
    <t xml:space="preserve">331111  </t>
  </si>
  <si>
    <t xml:space="preserve"> COSTO TERRENOS                    </t>
  </si>
  <si>
    <t xml:space="preserve">333112  </t>
  </si>
  <si>
    <t xml:space="preserve"> COSTO ADQUISICION MAQUINARA Y EQUI</t>
  </si>
  <si>
    <t xml:space="preserve">335111  </t>
  </si>
  <si>
    <t xml:space="preserve"> COSTO MUEBLES                     </t>
  </si>
  <si>
    <t xml:space="preserve">336111  </t>
  </si>
  <si>
    <t xml:space="preserve"> COSTO EQUIPO COMPUTO              </t>
  </si>
  <si>
    <t xml:space="preserve">336911  </t>
  </si>
  <si>
    <t xml:space="preserve"> OTROS EQUIPOS                     </t>
  </si>
  <si>
    <t xml:space="preserve">339201  </t>
  </si>
  <si>
    <t xml:space="preserve"> CONSTRUCCIONES EN CURSO           </t>
  </si>
  <si>
    <t xml:space="preserve">343211  </t>
  </si>
  <si>
    <t xml:space="preserve"> SOFTWARE LIBROS VIRTUALES         </t>
  </si>
  <si>
    <t xml:space="preserve">373101  </t>
  </si>
  <si>
    <t xml:space="preserve"> INTERESES NO DEVENGADOS EN TRANSAC</t>
  </si>
  <si>
    <t xml:space="preserve">391321  </t>
  </si>
  <si>
    <t xml:space="preserve"> DEPRECIACION MAQUINARIAS Y EQUIPOS</t>
  </si>
  <si>
    <t xml:space="preserve">391341  </t>
  </si>
  <si>
    <t xml:space="preserve"> DEPRECIACION MUEBLES Y ENSERES - C</t>
  </si>
  <si>
    <t xml:space="preserve">391351  </t>
  </si>
  <si>
    <t xml:space="preserve"> DEPRECIACION EQUIPOS DE COMPUTO - </t>
  </si>
  <si>
    <t xml:space="preserve">391352  </t>
  </si>
  <si>
    <t xml:space="preserve"> DEPRECIACION EQUIPOS DIVERSOS - CO</t>
  </si>
  <si>
    <t xml:space="preserve">401111  </t>
  </si>
  <si>
    <t xml:space="preserve"> IGV - CUENTA PROPIA               </t>
  </si>
  <si>
    <t xml:space="preserve">401721  </t>
  </si>
  <si>
    <t xml:space="preserve"> RENTA DE CUARTA CATEGORIA         </t>
  </si>
  <si>
    <t xml:space="preserve">401731  </t>
  </si>
  <si>
    <t xml:space="preserve"> RENTA DE QUINTA CATEGORIA         </t>
  </si>
  <si>
    <t xml:space="preserve">403101  </t>
  </si>
  <si>
    <t xml:space="preserve"> ESSALUD                           </t>
  </si>
  <si>
    <t xml:space="preserve">403201  </t>
  </si>
  <si>
    <t xml:space="preserve"> ONP                               </t>
  </si>
  <si>
    <t xml:space="preserve">407101  </t>
  </si>
  <si>
    <t xml:space="preserve"> ADMINISTRADORAS DE FONDOS DE PENSI</t>
  </si>
  <si>
    <t xml:space="preserve">411101  </t>
  </si>
  <si>
    <t xml:space="preserve"> SUELDOS                           </t>
  </si>
  <si>
    <t xml:space="preserve">411102  </t>
  </si>
  <si>
    <t xml:space="preserve"> SALARIOS                          </t>
  </si>
  <si>
    <t xml:space="preserve">411401  </t>
  </si>
  <si>
    <t xml:space="preserve"> GRATIFICACIONES EMPLEADOS         </t>
  </si>
  <si>
    <t xml:space="preserve">411501  </t>
  </si>
  <si>
    <t xml:space="preserve"> VACACIONES EMPLEADOS              </t>
  </si>
  <si>
    <t xml:space="preserve">415101  </t>
  </si>
  <si>
    <t xml:space="preserve"> C.T.S. EMPLEADOS                  </t>
  </si>
  <si>
    <t xml:space="preserve">421201  </t>
  </si>
  <si>
    <t xml:space="preserve"> FACTURAS EMITIDAS POR PAGAR M.N. T</t>
  </si>
  <si>
    <t xml:space="preserve">421202  </t>
  </si>
  <si>
    <t xml:space="preserve"> FACTURAS EMITIDAS POR PAGAR M.E. T</t>
  </si>
  <si>
    <t xml:space="preserve">424101  </t>
  </si>
  <si>
    <t xml:space="preserve"> HONORARIOS POR PAGAR M.N.         </t>
  </si>
  <si>
    <t xml:space="preserve">451101  </t>
  </si>
  <si>
    <t xml:space="preserve"> INSTITUCIONES FINANCIERAS M.N.    </t>
  </si>
  <si>
    <t xml:space="preserve">501101  </t>
  </si>
  <si>
    <t xml:space="preserve"> ACCIONES                          </t>
  </si>
  <si>
    <t xml:space="preserve">591101  </t>
  </si>
  <si>
    <t xml:space="preserve"> UTILIDADES ACUMULADAS             </t>
  </si>
  <si>
    <t xml:space="preserve">621101  </t>
  </si>
  <si>
    <t xml:space="preserve">621401  </t>
  </si>
  <si>
    <t xml:space="preserve"> GRATIFICACIONES                   </t>
  </si>
  <si>
    <t xml:space="preserve">621501  </t>
  </si>
  <si>
    <t xml:space="preserve"> VACACIONES                        </t>
  </si>
  <si>
    <t xml:space="preserve">622102  </t>
  </si>
  <si>
    <t xml:space="preserve"> BONIFICACION                      </t>
  </si>
  <si>
    <t xml:space="preserve">625101  </t>
  </si>
  <si>
    <t xml:space="preserve"> AGASAJOS                          </t>
  </si>
  <si>
    <t xml:space="preserve">625104  </t>
  </si>
  <si>
    <t xml:space="preserve"> ATENCION AL PERSONAL              </t>
  </si>
  <si>
    <t xml:space="preserve">627101  </t>
  </si>
  <si>
    <t xml:space="preserve"> REGIMEN DE PRESTACIONES DE SALUD  </t>
  </si>
  <si>
    <t xml:space="preserve">629101  </t>
  </si>
  <si>
    <t xml:space="preserve"> COMPENSACION POR TIEMPO DE SERVICI</t>
  </si>
  <si>
    <t xml:space="preserve">632201  </t>
  </si>
  <si>
    <t xml:space="preserve"> LEGAL Y TRIBUTARIO                </t>
  </si>
  <si>
    <t xml:space="preserve">632301  </t>
  </si>
  <si>
    <t xml:space="preserve"> AUDITORIA Y CONTABLE              </t>
  </si>
  <si>
    <t xml:space="preserve">632801  </t>
  </si>
  <si>
    <t xml:space="preserve"> HONORARIOS PROFESIONALES          </t>
  </si>
  <si>
    <t xml:space="preserve">636101  </t>
  </si>
  <si>
    <t xml:space="preserve"> ENERGIA ELECTRICA                 </t>
  </si>
  <si>
    <t xml:space="preserve">636301  </t>
  </si>
  <si>
    <t xml:space="preserve"> AGUA                              </t>
  </si>
  <si>
    <t xml:space="preserve">636401  </t>
  </si>
  <si>
    <t xml:space="preserve"> TELEFONO                          </t>
  </si>
  <si>
    <t xml:space="preserve">636501  </t>
  </si>
  <si>
    <t xml:space="preserve"> INTERNET                          </t>
  </si>
  <si>
    <t xml:space="preserve">637101  </t>
  </si>
  <si>
    <t xml:space="preserve"> PUBLICIDAD, PUBLICACIONES, RELACIO</t>
  </si>
  <si>
    <t xml:space="preserve">639301  </t>
  </si>
  <si>
    <t xml:space="preserve"> SERVICIO IMPRESION                </t>
  </si>
  <si>
    <t xml:space="preserve">639401  </t>
  </si>
  <si>
    <t xml:space="preserve"> SERVICIO DE HOSTING               </t>
  </si>
  <si>
    <t xml:space="preserve">639501  </t>
  </si>
  <si>
    <t xml:space="preserve"> SERVICIO DE INTERNET              </t>
  </si>
  <si>
    <t xml:space="preserve">639601  </t>
  </si>
  <si>
    <t xml:space="preserve"> SERVICIO DE ALQUILER              </t>
  </si>
  <si>
    <t xml:space="preserve">641101  </t>
  </si>
  <si>
    <t xml:space="preserve"> IMPUESTO GENERAL A LAS VENTAS     </t>
  </si>
  <si>
    <t xml:space="preserve">651101  </t>
  </si>
  <si>
    <t xml:space="preserve"> SEGURO DE VIDA                    </t>
  </si>
  <si>
    <t xml:space="preserve">651103  </t>
  </si>
  <si>
    <t xml:space="preserve"> ACCIDENTES DE ESTUDIANTES II      </t>
  </si>
  <si>
    <t xml:space="preserve">656102  </t>
  </si>
  <si>
    <t xml:space="preserve"> UTILES DE OFICINA                 </t>
  </si>
  <si>
    <t xml:space="preserve">659201  </t>
  </si>
  <si>
    <t xml:space="preserve"> MULTAS                            </t>
  </si>
  <si>
    <t xml:space="preserve">659301  </t>
  </si>
  <si>
    <t xml:space="preserve"> OTROS GASTOS                      </t>
  </si>
  <si>
    <t xml:space="preserve">659302  </t>
  </si>
  <si>
    <t xml:space="preserve"> ACTIVOS DE MENOR CUANTIA          </t>
  </si>
  <si>
    <t xml:space="preserve">673111  </t>
  </si>
  <si>
    <t xml:space="preserve"> INTERESES Y GASTOS DE PAGARES     </t>
  </si>
  <si>
    <t xml:space="preserve">676101  </t>
  </si>
  <si>
    <t xml:space="preserve"> PERDIDA POR DIFERENCIA DE CAMBIO  </t>
  </si>
  <si>
    <t xml:space="preserve">681421  </t>
  </si>
  <si>
    <t xml:space="preserve">681441  </t>
  </si>
  <si>
    <t xml:space="preserve"> DEPRECIACION MUEBLES Y ENSERES COS</t>
  </si>
  <si>
    <t xml:space="preserve">681451  </t>
  </si>
  <si>
    <t xml:space="preserve"> DEPRECIACION EQUIPOS DE COMPUTO   </t>
  </si>
  <si>
    <t xml:space="preserve">681452  </t>
  </si>
  <si>
    <t xml:space="preserve"> DEPRECIACION EQUIPOS DIVERSOS     </t>
  </si>
  <si>
    <t xml:space="preserve">701112  </t>
  </si>
  <si>
    <t xml:space="preserve"> VENTAS INAFECTAS                  </t>
  </si>
  <si>
    <t xml:space="preserve">776101  </t>
  </si>
  <si>
    <t xml:space="preserve"> GANANCIA POR DFERENCIA DE CAMBIO  </t>
  </si>
  <si>
    <t xml:space="preserve">791101  </t>
  </si>
  <si>
    <t xml:space="preserve"> CARGAS IMPUTABLES A CUENTAS DE COS</t>
  </si>
  <si>
    <t xml:space="preserve">941101  </t>
  </si>
  <si>
    <t xml:space="preserve"> GASTOS DE ADMINISTRACION          </t>
  </si>
  <si>
    <t xml:space="preserve">951101  </t>
  </si>
  <si>
    <t xml:space="preserve"> GASTOS DE VENTAS                  </t>
  </si>
  <si>
    <t xml:space="preserve">971101  </t>
  </si>
  <si>
    <t xml:space="preserve"> GASTOS FINANCIEROS                </t>
  </si>
  <si>
    <t xml:space="preserve">976101  </t>
  </si>
  <si>
    <t xml:space="preserve">TOTAL GENERAL : </t>
  </si>
  <si>
    <t xml:space="preserve">TOTAL : </t>
  </si>
  <si>
    <t>31/12/2018</t>
  </si>
  <si>
    <t>CTDOCU04</t>
  </si>
  <si>
    <t xml:space="preserve">                                                                                                                                                                   ESTADO DE CUENTA Y ANEXO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</si>
  <si>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DEL 01/01/2018  AL  31/12/2018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</si>
  <si>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CUENTA : 339201 CONSTRUCCIONES EN CURSO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</si>
  <si>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Nivel Saldo: 2 , Tipo Anexo : N                                                                                                                                                                </t>
  </si>
  <si>
    <t>FECHA</t>
  </si>
  <si>
    <t>NUMERO</t>
  </si>
  <si>
    <t xml:space="preserve">  ******** DOLARES  ********  </t>
  </si>
  <si>
    <t xml:space="preserve">*** MONEDA  NACIONAL *** </t>
  </si>
  <si>
    <t>ANEXO</t>
  </si>
  <si>
    <t>COMPROB.</t>
  </si>
  <si>
    <t>SD</t>
  </si>
  <si>
    <t>TD</t>
  </si>
  <si>
    <t>DOCUMENTO</t>
  </si>
  <si>
    <t>GLOSA</t>
  </si>
  <si>
    <t>GLOSA 2</t>
  </si>
  <si>
    <t>MO</t>
  </si>
  <si>
    <t xml:space="preserve">331111    COSTO TERRENOS                                    Nivel Saldo: 2 , Tipo Anexo :  </t>
  </si>
  <si>
    <t xml:space="preserve"> - </t>
  </si>
  <si>
    <t>01/01/2018</t>
  </si>
  <si>
    <t>00</t>
  </si>
  <si>
    <t>010001</t>
  </si>
  <si>
    <t>VR</t>
  </si>
  <si>
    <t xml:space="preserve">010118              </t>
  </si>
  <si>
    <t xml:space="preserve">APERTURA                      </t>
  </si>
  <si>
    <t>MN</t>
  </si>
  <si>
    <t xml:space="preserve">TOTAL ANEXO : </t>
  </si>
  <si>
    <t>SALDO ANEXO:</t>
  </si>
  <si>
    <t xml:space="preserve">TOTAL CUENTA : 331111  </t>
  </si>
  <si>
    <t xml:space="preserve">333112    COSTO ADQUISICION MAQUINARA Y EQUIPO              Nivel Saldo: 2 , Tipo Anexo :  </t>
  </si>
  <si>
    <t xml:space="preserve">TOTAL CUENTA : 333112  </t>
  </si>
  <si>
    <t xml:space="preserve">335111    COSTO MUEBLES                                     Nivel Saldo: 2 , Tipo Anexo :  </t>
  </si>
  <si>
    <t>20/08/2018</t>
  </si>
  <si>
    <t>11</t>
  </si>
  <si>
    <t>080013</t>
  </si>
  <si>
    <t>FT</t>
  </si>
  <si>
    <t xml:space="preserve">E001-113            </t>
  </si>
  <si>
    <t xml:space="preserve">INDUSTRIAS EXIT, FT E001-113  </t>
  </si>
  <si>
    <t>22/08/2018</t>
  </si>
  <si>
    <t>080017</t>
  </si>
  <si>
    <t xml:space="preserve">001-015500          </t>
  </si>
  <si>
    <t xml:space="preserve"> FABRICA DE MUE, FT 001-015500</t>
  </si>
  <si>
    <t>19/10/2018</t>
  </si>
  <si>
    <t>100015</t>
  </si>
  <si>
    <t xml:space="preserve">001-015590          </t>
  </si>
  <si>
    <t xml:space="preserve"> FABRICA DE MUE, FT 001-015590</t>
  </si>
  <si>
    <t xml:space="preserve">TOTAL CUENTA : 335111  </t>
  </si>
  <si>
    <t xml:space="preserve">336111    COSTO EQUIPO COMPUTO                              Nivel Saldo: 2 , Tipo Anexo :  </t>
  </si>
  <si>
    <t>19/02/2018</t>
  </si>
  <si>
    <t>020013</t>
  </si>
  <si>
    <t xml:space="preserve">002-0013518         </t>
  </si>
  <si>
    <t>GRUPO 3D S.R.L., FT 002-001351</t>
  </si>
  <si>
    <t>02/03/2018</t>
  </si>
  <si>
    <t>030005</t>
  </si>
  <si>
    <t xml:space="preserve">002-0013577         </t>
  </si>
  <si>
    <t>GRUPO 3D S.R.L., FT 002-001357</t>
  </si>
  <si>
    <t>US</t>
  </si>
  <si>
    <t>030006</t>
  </si>
  <si>
    <t xml:space="preserve">002-0013578         </t>
  </si>
  <si>
    <t>03/03/2018</t>
  </si>
  <si>
    <t>030007</t>
  </si>
  <si>
    <t xml:space="preserve">002-0013589         </t>
  </si>
  <si>
    <t>GRUPO 3D S.R.L., FT 002-001358</t>
  </si>
  <si>
    <t>06/03/2018</t>
  </si>
  <si>
    <t>030011</t>
  </si>
  <si>
    <t xml:space="preserve">002-0013609         </t>
  </si>
  <si>
    <t>GRUPO 3D S.R.L., FT 002-001360</t>
  </si>
  <si>
    <t>16/03/2018</t>
  </si>
  <si>
    <t>030037</t>
  </si>
  <si>
    <t xml:space="preserve">002-0013715         </t>
  </si>
  <si>
    <t>GRUPO 3D S.R.L., FT 002-001371</t>
  </si>
  <si>
    <t>09/04/2018</t>
  </si>
  <si>
    <t>040008</t>
  </si>
  <si>
    <t xml:space="preserve">002-0013869         </t>
  </si>
  <si>
    <t>GRUPO 3D S.R.L., FT 002-001386</t>
  </si>
  <si>
    <t>12/04/2018</t>
  </si>
  <si>
    <t>040014</t>
  </si>
  <si>
    <t xml:space="preserve">0001-000304         </t>
  </si>
  <si>
    <t>PRODUCTOS DIVER, FT 0001-00030</t>
  </si>
  <si>
    <t>16/04/2018</t>
  </si>
  <si>
    <t>040015</t>
  </si>
  <si>
    <t xml:space="preserve">002-0013908         </t>
  </si>
  <si>
    <t>GRUPO 3D S.R.L., FT 002-001390</t>
  </si>
  <si>
    <t>01/06/2018</t>
  </si>
  <si>
    <t>060004</t>
  </si>
  <si>
    <t xml:space="preserve">001-000872          </t>
  </si>
  <si>
    <t>21/05/2018</t>
  </si>
  <si>
    <t>MULTIMARCAS RJ , FT 001-000872</t>
  </si>
  <si>
    <t>25/06/2018</t>
  </si>
  <si>
    <t>060023</t>
  </si>
  <si>
    <t xml:space="preserve">F001-344            </t>
  </si>
  <si>
    <t xml:space="preserve">GRUPO 3D S.R.L., FT F001-344  </t>
  </si>
  <si>
    <t>25/07/2018</t>
  </si>
  <si>
    <t>070010</t>
  </si>
  <si>
    <t xml:space="preserve">F001-515            </t>
  </si>
  <si>
    <t xml:space="preserve">GRUPO 3D S.R.L., FT F001-515  </t>
  </si>
  <si>
    <t>080014</t>
  </si>
  <si>
    <t xml:space="preserve">F001-653            </t>
  </si>
  <si>
    <t xml:space="preserve">GRUPO 3D S.R.L., FT F001-653  </t>
  </si>
  <si>
    <t>12/09/2018</t>
  </si>
  <si>
    <t>090008</t>
  </si>
  <si>
    <t xml:space="preserve">F001-808            </t>
  </si>
  <si>
    <t xml:space="preserve">GRUPO 3D S.R.L., FT F001-808  </t>
  </si>
  <si>
    <t xml:space="preserve">TOTAL CUENTA : 336111  </t>
  </si>
  <si>
    <t xml:space="preserve">336911    OTROS EQUIPOS                                     Nivel Saldo: 2 , Tipo Anexo :  </t>
  </si>
  <si>
    <t xml:space="preserve">TOTAL CUENTA : 336911  </t>
  </si>
  <si>
    <t xml:space="preserve">339201    CONSTRUCCIONES EN CURSO                           Nivel Saldo: 2 , Tipo Anexo :  </t>
  </si>
  <si>
    <t>04/01/2018</t>
  </si>
  <si>
    <t>010007</t>
  </si>
  <si>
    <t xml:space="preserve">F600-0000012335     </t>
  </si>
  <si>
    <t>SANIHOLD S.A.C., FT F600-00000</t>
  </si>
  <si>
    <t>05/01/2018</t>
  </si>
  <si>
    <t>010004</t>
  </si>
  <si>
    <t xml:space="preserve">F260-00054939       </t>
  </si>
  <si>
    <t xml:space="preserve"> SODIMAC PERU S, FT F260-00054</t>
  </si>
  <si>
    <t>09/01/2018</t>
  </si>
  <si>
    <t>010006</t>
  </si>
  <si>
    <t xml:space="preserve">001-0009237         </t>
  </si>
  <si>
    <t>ILUMITEC SOCIED, FT 001-000923</t>
  </si>
  <si>
    <t>010008</t>
  </si>
  <si>
    <t xml:space="preserve">0002-001063         </t>
  </si>
  <si>
    <t>CUADROS RIOS RE, FT 0002-00106</t>
  </si>
  <si>
    <t>010009</t>
  </si>
  <si>
    <t xml:space="preserve">001-009393          </t>
  </si>
  <si>
    <t>FERRETERIA J.C., FT 001-009393</t>
  </si>
  <si>
    <t>010010</t>
  </si>
  <si>
    <t xml:space="preserve">F601-0000011368     </t>
  </si>
  <si>
    <t>SANIHOLD S.A.C., FT F601-00000</t>
  </si>
  <si>
    <t>010011</t>
  </si>
  <si>
    <t xml:space="preserve">F601-00000775       </t>
  </si>
  <si>
    <t>010012</t>
  </si>
  <si>
    <t xml:space="preserve">F600-0000012405     </t>
  </si>
  <si>
    <t>010013</t>
  </si>
  <si>
    <t xml:space="preserve">F600-0000012406     </t>
  </si>
  <si>
    <t>010014</t>
  </si>
  <si>
    <t xml:space="preserve">F600-0000012407     </t>
  </si>
  <si>
    <t>10/01/2018</t>
  </si>
  <si>
    <t>010015</t>
  </si>
  <si>
    <t xml:space="preserve">0001-000368         </t>
  </si>
  <si>
    <t>ALONSO &amp; LUCERO, FT 0001-00036</t>
  </si>
  <si>
    <t>11/01/2018</t>
  </si>
  <si>
    <t>010016</t>
  </si>
  <si>
    <t xml:space="preserve">0002-002022         </t>
  </si>
  <si>
    <t>ARROYO VILCHEZ , FT 0002-00202</t>
  </si>
  <si>
    <t>12/01/2018</t>
  </si>
  <si>
    <t>010017</t>
  </si>
  <si>
    <t xml:space="preserve">001-004914          </t>
  </si>
  <si>
    <t>CORONEL PRADA E, FT 001-004914</t>
  </si>
  <si>
    <t>010018</t>
  </si>
  <si>
    <t xml:space="preserve">F601-0000011405     </t>
  </si>
  <si>
    <t>15/01/2018</t>
  </si>
  <si>
    <t>010019</t>
  </si>
  <si>
    <t xml:space="preserve">001-004930          </t>
  </si>
  <si>
    <t>CORONEL PRADA E, FT 001-004930</t>
  </si>
  <si>
    <t>16/01/2018</t>
  </si>
  <si>
    <t>010020</t>
  </si>
  <si>
    <t xml:space="preserve">F600-0000012493     </t>
  </si>
  <si>
    <t>17/01/2018</t>
  </si>
  <si>
    <t>010021</t>
  </si>
  <si>
    <t xml:space="preserve">F600-0000012508     </t>
  </si>
  <si>
    <t>010022</t>
  </si>
  <si>
    <t xml:space="preserve">F600-0000012509     </t>
  </si>
  <si>
    <t>19/01/2018</t>
  </si>
  <si>
    <t>010023</t>
  </si>
  <si>
    <t xml:space="preserve">F243-00022812       </t>
  </si>
  <si>
    <t>MAESTRO PERU S., FT F243-00022</t>
  </si>
  <si>
    <t>22/01/2018</t>
  </si>
  <si>
    <t>010028</t>
  </si>
  <si>
    <t xml:space="preserve">001-004977          </t>
  </si>
  <si>
    <t>CORONEL PRADA E, FT 001-004977</t>
  </si>
  <si>
    <t>24/01/2018</t>
  </si>
  <si>
    <t>010031</t>
  </si>
  <si>
    <t xml:space="preserve">F601-0000011572     </t>
  </si>
  <si>
    <t>010032</t>
  </si>
  <si>
    <t xml:space="preserve">F249-00049743       </t>
  </si>
  <si>
    <t xml:space="preserve"> SODIMAC PERU S, FT F249-00049</t>
  </si>
  <si>
    <t>29/01/2018</t>
  </si>
  <si>
    <t>010033</t>
  </si>
  <si>
    <t xml:space="preserve">001-005007          </t>
  </si>
  <si>
    <t>CORONEL PRADA E, FT 001-005007</t>
  </si>
  <si>
    <t>30/01/2018</t>
  </si>
  <si>
    <t>010034</t>
  </si>
  <si>
    <t xml:space="preserve">F258-00027518       </t>
  </si>
  <si>
    <t xml:space="preserve"> SODIMAC PERU S, FT F258-00027</t>
  </si>
  <si>
    <t>31/01/2018</t>
  </si>
  <si>
    <t>010035</t>
  </si>
  <si>
    <t xml:space="preserve">F222-0000026195     </t>
  </si>
  <si>
    <t>SANIHOLD S.A.C., FT F222-00000</t>
  </si>
  <si>
    <t>02/02/2018</t>
  </si>
  <si>
    <t>020003</t>
  </si>
  <si>
    <t xml:space="preserve">F601-0000011720     </t>
  </si>
  <si>
    <t>06/02/2018</t>
  </si>
  <si>
    <t>020006</t>
  </si>
  <si>
    <t xml:space="preserve">F601-0000011760     </t>
  </si>
  <si>
    <t>07/02/2018</t>
  </si>
  <si>
    <t>020007</t>
  </si>
  <si>
    <t xml:space="preserve">F249-00015479       </t>
  </si>
  <si>
    <t>MAESTRO PERU S., FT F249-00015</t>
  </si>
  <si>
    <t>020008</t>
  </si>
  <si>
    <t xml:space="preserve">001-005068          </t>
  </si>
  <si>
    <t>CORONEL PRADA E, FT 001-005068</t>
  </si>
  <si>
    <t>15/02/2018</t>
  </si>
  <si>
    <t>020009</t>
  </si>
  <si>
    <t xml:space="preserve">001-0009343         </t>
  </si>
  <si>
    <t>ILUMITEC SOCIED, FT 001-000934</t>
  </si>
  <si>
    <t>16/02/2018</t>
  </si>
  <si>
    <t>020011</t>
  </si>
  <si>
    <t xml:space="preserve">0001-005709         </t>
  </si>
  <si>
    <t>REYES SUAREZ LU, FT 0001-00570</t>
  </si>
  <si>
    <t>020012</t>
  </si>
  <si>
    <t xml:space="preserve">001-024927          </t>
  </si>
  <si>
    <t>LOGISTICA &amp; SER, FT 001-024927</t>
  </si>
  <si>
    <t>20/02/2018</t>
  </si>
  <si>
    <t>020016</t>
  </si>
  <si>
    <t xml:space="preserve">0001-023672         </t>
  </si>
  <si>
    <t>FERRETERIA SOLU, FT 0001-02367</t>
  </si>
  <si>
    <t>020017</t>
  </si>
  <si>
    <t xml:space="preserve">0001-023675         </t>
  </si>
  <si>
    <t>21/02/2018</t>
  </si>
  <si>
    <t>020018</t>
  </si>
  <si>
    <t xml:space="preserve">0001-019870         </t>
  </si>
  <si>
    <t>VILCA FLORES JA, FT 0001-01987</t>
  </si>
  <si>
    <t>22/02/2018</t>
  </si>
  <si>
    <t>020019</t>
  </si>
  <si>
    <t xml:space="preserve">F254-00028472       </t>
  </si>
  <si>
    <t xml:space="preserve"> SODIMAC PERU S, FT F254-00028</t>
  </si>
  <si>
    <t>020020</t>
  </si>
  <si>
    <t xml:space="preserve">0001-023807         </t>
  </si>
  <si>
    <t>FERRETERIA SOLU, FT 0001-02380</t>
  </si>
  <si>
    <t>23/02/2018</t>
  </si>
  <si>
    <t>020021</t>
  </si>
  <si>
    <t xml:space="preserve">0001-019926         </t>
  </si>
  <si>
    <t>VILCA FLORES JA, FT 0001-01992</t>
  </si>
  <si>
    <t>05/03/2018</t>
  </si>
  <si>
    <t>030008</t>
  </si>
  <si>
    <t xml:space="preserve">F601-0000012146     </t>
  </si>
  <si>
    <t>030009</t>
  </si>
  <si>
    <t xml:space="preserve">F601-0000012145     </t>
  </si>
  <si>
    <t>07/03/2018</t>
  </si>
  <si>
    <t>030013</t>
  </si>
  <si>
    <t xml:space="preserve">F600-0000013140     </t>
  </si>
  <si>
    <t>030015</t>
  </si>
  <si>
    <t xml:space="preserve">0001-035626         </t>
  </si>
  <si>
    <t>MATAMOROS CARDE, FT 0001-03562</t>
  </si>
  <si>
    <t>030046</t>
  </si>
  <si>
    <t>NA</t>
  </si>
  <si>
    <t xml:space="preserve">F601-000000839      </t>
  </si>
  <si>
    <t>SANIHOLD S.A.C., NA F601-00000</t>
  </si>
  <si>
    <t>08/03/2018</t>
  </si>
  <si>
    <t>030017</t>
  </si>
  <si>
    <t xml:space="preserve">F600-0000013157     </t>
  </si>
  <si>
    <t>030018</t>
  </si>
  <si>
    <t xml:space="preserve">F601-0000012178     </t>
  </si>
  <si>
    <t>09/03/2018</t>
  </si>
  <si>
    <t>030019</t>
  </si>
  <si>
    <t xml:space="preserve">F600-0000013173     </t>
  </si>
  <si>
    <t>030023</t>
  </si>
  <si>
    <t xml:space="preserve">F600-0000013174     </t>
  </si>
  <si>
    <t>030025</t>
  </si>
  <si>
    <t xml:space="preserve">F601-0000012196     </t>
  </si>
  <si>
    <t>030047</t>
  </si>
  <si>
    <t xml:space="preserve">F601-000000843      </t>
  </si>
  <si>
    <t>10/03/2018</t>
  </si>
  <si>
    <t>030026</t>
  </si>
  <si>
    <t xml:space="preserve">F222-0000027516     </t>
  </si>
  <si>
    <t>14/03/2018</t>
  </si>
  <si>
    <t>030028</t>
  </si>
  <si>
    <t xml:space="preserve">001-005311          </t>
  </si>
  <si>
    <t>CORONEL PRADA E, FT 001-005311</t>
  </si>
  <si>
    <t>030031</t>
  </si>
  <si>
    <t xml:space="preserve">F249-00052218       </t>
  </si>
  <si>
    <t xml:space="preserve"> SODIMAC PERU S, FT F249-00052</t>
  </si>
  <si>
    <t>030032</t>
  </si>
  <si>
    <t xml:space="preserve">F221-0000043648     </t>
  </si>
  <si>
    <t>SANIHOLD S.A.C., FT F221-00000</t>
  </si>
  <si>
    <t>030033</t>
  </si>
  <si>
    <t xml:space="preserve">0001-010847         </t>
  </si>
  <si>
    <t>FERRETERIA SOLU, FT 0001-01084</t>
  </si>
  <si>
    <t>030035</t>
  </si>
  <si>
    <t xml:space="preserve">001-005335          </t>
  </si>
  <si>
    <t>CORONEL PRADA E, FT 001-005335</t>
  </si>
  <si>
    <t>030036</t>
  </si>
  <si>
    <t xml:space="preserve">F247-00024971       </t>
  </si>
  <si>
    <t xml:space="preserve"> SODIMAC PERU S, FT F247-00024</t>
  </si>
  <si>
    <t>17/03/2018</t>
  </si>
  <si>
    <t>030038</t>
  </si>
  <si>
    <t xml:space="preserve">001-005344          </t>
  </si>
  <si>
    <t>CORONEL PRADA E, FT 001-005344</t>
  </si>
  <si>
    <t>20/03/2018</t>
  </si>
  <si>
    <t>030039</t>
  </si>
  <si>
    <t xml:space="preserve">003-0006937         </t>
  </si>
  <si>
    <t>CORPORACIÓN CRI, FT 003-000693</t>
  </si>
  <si>
    <t>28/04/2018</t>
  </si>
  <si>
    <t>040019</t>
  </si>
  <si>
    <t xml:space="preserve">0001-002448         </t>
  </si>
  <si>
    <t>MEJIA MALCA HER, FT 0001-00244</t>
  </si>
  <si>
    <t>05/05/2018</t>
  </si>
  <si>
    <t>050002</t>
  </si>
  <si>
    <t xml:space="preserve">0001-001811         </t>
  </si>
  <si>
    <t>DISTRIBUIDORA F, FT 0001-00181</t>
  </si>
  <si>
    <t>050004</t>
  </si>
  <si>
    <t xml:space="preserve">001-005815          </t>
  </si>
  <si>
    <t>CORONEL PRADA E, FT 001-005815</t>
  </si>
  <si>
    <t>25/05/2018</t>
  </si>
  <si>
    <t>050007</t>
  </si>
  <si>
    <t xml:space="preserve">001-005849          </t>
  </si>
  <si>
    <t>CORONEL PRADA E, FT 001-005849</t>
  </si>
  <si>
    <t>050009</t>
  </si>
  <si>
    <t xml:space="preserve">001-005852          </t>
  </si>
  <si>
    <t>CORONEL PRADA E, FT 001-005852</t>
  </si>
  <si>
    <t>050010</t>
  </si>
  <si>
    <t xml:space="preserve">0003-007016         </t>
  </si>
  <si>
    <t>QUIROZ ALVITEZ , FT 0003-00701</t>
  </si>
  <si>
    <t>28/05/2018</t>
  </si>
  <si>
    <t>050011</t>
  </si>
  <si>
    <t xml:space="preserve">F249-00055986       </t>
  </si>
  <si>
    <t xml:space="preserve"> SODIMAC PERU S, FT F249-00055</t>
  </si>
  <si>
    <t>060010</t>
  </si>
  <si>
    <t xml:space="preserve">001-005893          </t>
  </si>
  <si>
    <t>31/05/2018</t>
  </si>
  <si>
    <t>CORONEL PRADA E, FT 001-005893</t>
  </si>
  <si>
    <t>04/06/2018</t>
  </si>
  <si>
    <t>060012</t>
  </si>
  <si>
    <t xml:space="preserve">0003-007167         </t>
  </si>
  <si>
    <t>QUIROZ ALVITEZ , FT 0003-00716</t>
  </si>
  <si>
    <t>060013</t>
  </si>
  <si>
    <t xml:space="preserve">0003-007168         </t>
  </si>
  <si>
    <t>05/06/2018</t>
  </si>
  <si>
    <t>060014</t>
  </si>
  <si>
    <t xml:space="preserve">F250-00052758       </t>
  </si>
  <si>
    <t xml:space="preserve"> SODIMAC PERU S, FT F250-00052</t>
  </si>
  <si>
    <t>08/06/2018</t>
  </si>
  <si>
    <t>060018</t>
  </si>
  <si>
    <t xml:space="preserve">0003-007235         </t>
  </si>
  <si>
    <t>QUIROZ ALVITEZ , FT 0003-00723</t>
  </si>
  <si>
    <t>15/06/2018</t>
  </si>
  <si>
    <t>060022</t>
  </si>
  <si>
    <t xml:space="preserve">003-000461          </t>
  </si>
  <si>
    <t>BENITES ULLOA O, FT 003-000461</t>
  </si>
  <si>
    <t>09/07/2018</t>
  </si>
  <si>
    <t>070003</t>
  </si>
  <si>
    <t xml:space="preserve">0001-001872         </t>
  </si>
  <si>
    <t>VILCACHAGUA ZAP, FT 0001-00187</t>
  </si>
  <si>
    <t>16/07/2018</t>
  </si>
  <si>
    <t>070009</t>
  </si>
  <si>
    <t xml:space="preserve">F249-00058370       </t>
  </si>
  <si>
    <t xml:space="preserve"> SODIMAC PERU S, FT F249-00058</t>
  </si>
  <si>
    <t>02/08/2018</t>
  </si>
  <si>
    <t>080004</t>
  </si>
  <si>
    <t xml:space="preserve">0001-002756         </t>
  </si>
  <si>
    <t>CAPCHA BARZOLA , FT 0001-00275</t>
  </si>
  <si>
    <t>09/08/2018</t>
  </si>
  <si>
    <t>080007</t>
  </si>
  <si>
    <t xml:space="preserve">001-006291          </t>
  </si>
  <si>
    <t>CORONEL PRADA E, FT 001-006291</t>
  </si>
  <si>
    <t>10/08/2018</t>
  </si>
  <si>
    <t>080010</t>
  </si>
  <si>
    <t xml:space="preserve">0003-008106         </t>
  </si>
  <si>
    <t>QUIROZ ALVITEZ , FT 0003-00810</t>
  </si>
  <si>
    <t>10/09/2018</t>
  </si>
  <si>
    <t>090007</t>
  </si>
  <si>
    <t xml:space="preserve">0002-000488         </t>
  </si>
  <si>
    <t>CORTEZ GONZALES, FT 0002-00048</t>
  </si>
  <si>
    <t>10/10/2018</t>
  </si>
  <si>
    <t>100009</t>
  </si>
  <si>
    <t xml:space="preserve">0001-003303         </t>
  </si>
  <si>
    <t>TRIOLUZ S.A.C. , FT 0001-00330</t>
  </si>
  <si>
    <t>01/11/2018</t>
  </si>
  <si>
    <t>110002</t>
  </si>
  <si>
    <t xml:space="preserve">0001-000697         </t>
  </si>
  <si>
    <t>04/10/2018</t>
  </si>
  <si>
    <t>CORPORACION REC, FT 0001-00069</t>
  </si>
  <si>
    <t>08/11/2018</t>
  </si>
  <si>
    <t>110011</t>
  </si>
  <si>
    <t xml:space="preserve">001-003809          </t>
  </si>
  <si>
    <t>BRADIMARSE S.A., FT 001-003809</t>
  </si>
  <si>
    <t>110012</t>
  </si>
  <si>
    <t xml:space="preserve">001-003810          </t>
  </si>
  <si>
    <t>BRADIMARSE S.A., FT 001-003810</t>
  </si>
  <si>
    <t>26/11/2018</t>
  </si>
  <si>
    <t>110018</t>
  </si>
  <si>
    <t xml:space="preserve">0001-003857         </t>
  </si>
  <si>
    <t>FERROCENTRO BRO, FT 0001-00385</t>
  </si>
  <si>
    <t>110019</t>
  </si>
  <si>
    <t xml:space="preserve">0001-002769         </t>
  </si>
  <si>
    <t>MEJIA MALCA HER, FT 0001-00276</t>
  </si>
  <si>
    <t xml:space="preserve">TOTAL CUENTA : 339201  </t>
  </si>
  <si>
    <t>DEPRECIACION 2018</t>
  </si>
  <si>
    <t>Clase de Activo Fijo</t>
  </si>
  <si>
    <t>Valor en Libros 2015</t>
  </si>
  <si>
    <t>Valor en Libros 2016</t>
  </si>
  <si>
    <t>Valor en Libros 2017</t>
  </si>
  <si>
    <t>Valor en Libros 2018</t>
  </si>
  <si>
    <t>% Depreciacion</t>
  </si>
  <si>
    <t>Meses</t>
  </si>
  <si>
    <t>Depreciacion acumulada al 2017</t>
  </si>
  <si>
    <t>Depreciacion  2018</t>
  </si>
  <si>
    <t>Saldo Acumulado Depreciacion AL 31-12-18</t>
  </si>
  <si>
    <t>MUEBLES Y ENSERES</t>
  </si>
  <si>
    <t>Muebles y Ens. 1</t>
  </si>
  <si>
    <t>11-070002</t>
  </si>
  <si>
    <t>11-070003</t>
  </si>
  <si>
    <t>CARPETAS MOD RAMBO</t>
  </si>
  <si>
    <t>MESA REUNION</t>
  </si>
  <si>
    <t>CARPETAS ESTRUCTURA METALICA</t>
  </si>
  <si>
    <t>COMPUTADORAS</t>
  </si>
  <si>
    <t>070008</t>
  </si>
  <si>
    <t>090009</t>
  </si>
  <si>
    <t>090010</t>
  </si>
  <si>
    <t>110021</t>
  </si>
  <si>
    <t>MICROPROCESADOR</t>
  </si>
  <si>
    <t>MONITOR LED SANSUM</t>
  </si>
  <si>
    <t>PROYECTOR EPSON</t>
  </si>
  <si>
    <t>CPU MICROPREOCESADOR</t>
  </si>
  <si>
    <t>CPU MICROPREOCESADOR INTEL</t>
  </si>
  <si>
    <t>PROYECTOR EPSON POWERLITE</t>
  </si>
  <si>
    <t>DISCO DURO, GRABADOR DVD</t>
  </si>
  <si>
    <t>COMP, GRAVADOR DVR, MONITOR LE</t>
  </si>
  <si>
    <t>CASE ATX HALION NERCURY 7330A</t>
  </si>
  <si>
    <t>MONITOR LED 24 S, MEMORIA DDR4</t>
  </si>
  <si>
    <t>DISCO DURO, CASE ATX DATA, SPL</t>
  </si>
  <si>
    <t>IMPRESORA MULTIFUNCIONAL</t>
  </si>
  <si>
    <t>COMPUTADORA MEMORIA 4GB</t>
  </si>
  <si>
    <t>COMPUTADORA MONITOR LED</t>
  </si>
  <si>
    <t>COMPUTADORA MICROPROCESADOR</t>
  </si>
  <si>
    <t>PANTALLA O ECREAN ELETRICO</t>
  </si>
  <si>
    <t>SOFWARE MICROSOFT</t>
  </si>
  <si>
    <t>SWICHIT HP 16P</t>
  </si>
  <si>
    <t>PLACA GIGABYTE DISCO DURO</t>
  </si>
  <si>
    <t>WINDOWS 7 PROFESIONAL</t>
  </si>
  <si>
    <t>MAQUINARIA</t>
  </si>
  <si>
    <t>Maquinaria y Equipo 1</t>
  </si>
  <si>
    <t>Maquinaria y Equipo 2</t>
  </si>
  <si>
    <t>OTROS EQUIPOS</t>
  </si>
  <si>
    <t xml:space="preserve">VENTILADOR TECHO </t>
  </si>
  <si>
    <t>VENTILADOR TECHO  MIRAY</t>
  </si>
  <si>
    <t>TRABAJOS EN CURSO</t>
  </si>
  <si>
    <t>Apertura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</si>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</sst>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#,##0.00;[Red]#,##0.00"/>
    <numFmt numFmtId="166" formatCode="##,###,###,###,##0.00"/>
    <numFmt numFmtId="167" formatCode="##0.00"/>
    <numFmt numFmtId="168" formatCode="#,###,###,##0.00"/>
    <numFmt numFmtId="169" formatCode="#,##0.0"/>
    <numFmt numFmtId="170" formatCode="#,##0.00_ ;[Red]\-#,##0.00\ "/>
    <numFmt numFmtId="171" formatCode="#,##0.0_ ;[Red]\-#,##0.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9"/>
      <color rgb="FFFF000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4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 wrapText="1"/>
    </xf>
    <xf numFmtId="4" fontId="0" fillId="0" borderId="0" xfId="0" applyNumberFormat="1"/>
    <xf numFmtId="0" fontId="1" fillId="0" borderId="0" xfId="0" applyFont="1"/>
    <xf numFmtId="165" fontId="1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1" xfId="0" applyNumberFormat="1" applyBorder="1" applyAlignment="1">
      <alignment horizontal="right"/>
    </xf>
    <xf numFmtId="0" fontId="4" fillId="0" borderId="0" xfId="0" applyFont="1"/>
    <xf numFmtId="0" fontId="5" fillId="0" borderId="0" xfId="0" applyFont="1"/>
    <xf numFmtId="18" fontId="4" fillId="0" borderId="0" xfId="0" applyNumberFormat="1" applyFont="1"/>
    <xf numFmtId="0" fontId="5" fillId="0" borderId="0" xfId="0" quotePrefix="1" applyFont="1"/>
    <xf numFmtId="166" fontId="5" fillId="0" borderId="0" xfId="0" applyNumberFormat="1" applyFont="1"/>
    <xf numFmtId="0" fontId="6" fillId="0" borderId="0" xfId="0" applyFont="1"/>
    <xf numFmtId="167" fontId="5" fillId="0" borderId="0" xfId="0" applyNumberFormat="1" applyFont="1"/>
    <xf numFmtId="168" fontId="5" fillId="0" borderId="0" xfId="0" applyNumberFormat="1" applyFont="1"/>
    <xf numFmtId="0" fontId="7" fillId="0" borderId="0" xfId="0" applyFont="1"/>
    <xf numFmtId="0" fontId="7" fillId="0" borderId="0" xfId="0" quotePrefix="1" applyFont="1"/>
    <xf numFmtId="166" fontId="7" fillId="0" borderId="0" xfId="0" applyNumberFormat="1" applyFont="1"/>
    <xf numFmtId="167" fontId="7" fillId="0" borderId="0" xfId="0" applyNumberFormat="1" applyFont="1"/>
    <xf numFmtId="168" fontId="7" fillId="0" borderId="0" xfId="0" applyNumberFormat="1" applyFont="1"/>
    <xf numFmtId="169" fontId="5" fillId="0" borderId="0" xfId="0" applyNumberFormat="1" applyFont="1"/>
    <xf numFmtId="164" fontId="5" fillId="0" borderId="0" xfId="1" applyFont="1"/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/>
    <xf numFmtId="165" fontId="12" fillId="7" borderId="2" xfId="0" applyNumberFormat="1" applyFont="1" applyFill="1" applyBorder="1" applyAlignment="1">
      <alignment horizontal="right"/>
    </xf>
    <xf numFmtId="165" fontId="12" fillId="7" borderId="2" xfId="0" applyNumberFormat="1" applyFont="1" applyFill="1" applyBorder="1"/>
    <xf numFmtId="0" fontId="9" fillId="7" borderId="2" xfId="0" applyFont="1" applyFill="1" applyBorder="1" applyAlignment="1">
      <alignment horizontal="center"/>
    </xf>
    <xf numFmtId="170" fontId="9" fillId="7" borderId="2" xfId="0" applyNumberFormat="1" applyFont="1" applyFill="1" applyBorder="1"/>
    <xf numFmtId="165" fontId="9" fillId="7" borderId="2" xfId="0" applyNumberFormat="1" applyFont="1" applyFill="1" applyBorder="1"/>
    <xf numFmtId="171" fontId="9" fillId="7" borderId="2" xfId="0" applyNumberFormat="1" applyFont="1" applyFill="1" applyBorder="1"/>
    <xf numFmtId="0" fontId="9" fillId="0" borderId="2" xfId="0" applyFont="1" applyFill="1" applyBorder="1"/>
    <xf numFmtId="165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/>
    <xf numFmtId="0" fontId="9" fillId="0" borderId="2" xfId="0" applyFont="1" applyFill="1" applyBorder="1" applyAlignment="1">
      <alignment horizontal="center"/>
    </xf>
    <xf numFmtId="170" fontId="9" fillId="0" borderId="2" xfId="0" applyNumberFormat="1" applyFont="1" applyFill="1" applyBorder="1"/>
    <xf numFmtId="0" fontId="9" fillId="0" borderId="2" xfId="0" applyFont="1" applyFill="1" applyBorder="1" applyAlignment="1">
      <alignment horizontal="right"/>
    </xf>
    <xf numFmtId="0" fontId="13" fillId="0" borderId="2" xfId="0" applyFont="1" applyBorder="1"/>
    <xf numFmtId="0" fontId="10" fillId="0" borderId="2" xfId="0" applyFont="1" applyBorder="1"/>
    <xf numFmtId="0" fontId="12" fillId="0" borderId="2" xfId="0" applyFont="1" applyFill="1" applyBorder="1" applyAlignment="1">
      <alignment horizontal="right"/>
    </xf>
    <xf numFmtId="165" fontId="12" fillId="0" borderId="2" xfId="0" applyNumberFormat="1" applyFont="1" applyFill="1" applyBorder="1"/>
    <xf numFmtId="0" fontId="12" fillId="0" borderId="2" xfId="0" applyFont="1" applyFill="1" applyBorder="1" applyAlignment="1">
      <alignment horizontal="center"/>
    </xf>
    <xf numFmtId="170" fontId="12" fillId="7" borderId="2" xfId="0" applyNumberFormat="1" applyFont="1" applyFill="1" applyBorder="1"/>
    <xf numFmtId="0" fontId="9" fillId="0" borderId="2" xfId="0" quotePrefix="1" applyFont="1" applyBorder="1"/>
    <xf numFmtId="0" fontId="9" fillId="8" borderId="2" xfId="0" applyFont="1" applyFill="1" applyBorder="1"/>
    <xf numFmtId="165" fontId="9" fillId="8" borderId="2" xfId="0" applyNumberFormat="1" applyFont="1" applyFill="1" applyBorder="1" applyAlignment="1">
      <alignment horizontal="right"/>
    </xf>
    <xf numFmtId="165" fontId="9" fillId="8" borderId="2" xfId="0" applyNumberFormat="1" applyFont="1" applyFill="1" applyBorder="1"/>
    <xf numFmtId="0" fontId="9" fillId="8" borderId="2" xfId="0" applyFont="1" applyFill="1" applyBorder="1" applyAlignment="1">
      <alignment horizontal="center"/>
    </xf>
    <xf numFmtId="0" fontId="9" fillId="0" borderId="2" xfId="0" applyFont="1" applyBorder="1"/>
    <xf numFmtId="166" fontId="9" fillId="0" borderId="2" xfId="0" applyNumberFormat="1" applyFont="1" applyBorder="1" applyAlignment="1">
      <alignment horizontal="right"/>
    </xf>
    <xf numFmtId="166" fontId="9" fillId="0" borderId="2" xfId="0" applyNumberFormat="1" applyFont="1" applyBorder="1"/>
    <xf numFmtId="0" fontId="9" fillId="0" borderId="2" xfId="0" applyFont="1" applyBorder="1" applyAlignment="1">
      <alignment vertical="center"/>
    </xf>
    <xf numFmtId="165" fontId="12" fillId="9" borderId="2" xfId="0" applyNumberFormat="1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center" vertical="center"/>
    </xf>
    <xf numFmtId="170" fontId="9" fillId="8" borderId="2" xfId="0" applyNumberFormat="1" applyFont="1" applyFill="1" applyBorder="1"/>
    <xf numFmtId="0" fontId="11" fillId="10" borderId="2" xfId="0" applyFont="1" applyFill="1" applyBorder="1"/>
    <xf numFmtId="165" fontId="12" fillId="10" borderId="2" xfId="0" applyNumberFormat="1" applyFont="1" applyFill="1" applyBorder="1" applyAlignment="1">
      <alignment horizontal="right"/>
    </xf>
    <xf numFmtId="165" fontId="12" fillId="10" borderId="2" xfId="0" applyNumberFormat="1" applyFont="1" applyFill="1" applyBorder="1"/>
    <xf numFmtId="0" fontId="9" fillId="10" borderId="2" xfId="0" applyFont="1" applyFill="1" applyBorder="1" applyAlignment="1">
      <alignment horizontal="center"/>
    </xf>
    <xf numFmtId="170" fontId="9" fillId="10" borderId="2" xfId="0" applyNumberFormat="1" applyFont="1" applyFill="1" applyBorder="1"/>
    <xf numFmtId="165" fontId="9" fillId="10" borderId="2" xfId="0" applyNumberFormat="1" applyFont="1" applyFill="1" applyBorder="1"/>
    <xf numFmtId="0" fontId="9" fillId="0" borderId="2" xfId="0" applyFont="1" applyFill="1" applyBorder="1" applyAlignment="1">
      <alignment horizontal="left"/>
    </xf>
    <xf numFmtId="166" fontId="9" fillId="0" borderId="0" xfId="0" applyNumberFormat="1" applyFont="1"/>
    <xf numFmtId="0" fontId="12" fillId="0" borderId="2" xfId="0" applyFont="1" applyFill="1" applyBorder="1"/>
    <xf numFmtId="0" fontId="9" fillId="0" borderId="0" xfId="0" applyFont="1" applyAlignment="1">
      <alignment vertical="center"/>
    </xf>
    <xf numFmtId="165" fontId="12" fillId="3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vertical="center"/>
    </xf>
    <xf numFmtId="170" fontId="12" fillId="11" borderId="2" xfId="0" applyNumberFormat="1" applyFont="1" applyFill="1" applyBorder="1" applyAlignment="1">
      <alignment horizontal="right" vertical="center"/>
    </xf>
    <xf numFmtId="170" fontId="12" fillId="6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12" fillId="4" borderId="4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1" sqref="B11"/>
    </sheetView>
  </sheetViews>
  <sheetFormatPr baseColWidth="10" defaultRowHeight="15" x14ac:dyDescent="0.25"/>
  <cols>
    <col min="1" max="1" width="6.42578125" customWidth="1"/>
    <col min="2" max="2" width="46.42578125" customWidth="1"/>
    <col min="3" max="3" width="12.5703125" customWidth="1"/>
    <col min="4" max="4" width="8.28515625" customWidth="1"/>
    <col min="5" max="5" width="6.42578125" customWidth="1"/>
    <col min="6" max="6" width="41.5703125" customWidth="1"/>
    <col min="7" max="7" width="13.28515625" customWidth="1"/>
  </cols>
  <sheetData>
    <row r="1" spans="1:7" x14ac:dyDescent="0.25">
      <c r="A1" t="s">
        <v>0</v>
      </c>
    </row>
    <row r="2" spans="1:7" x14ac:dyDescent="0.25">
      <c r="A2" s="78" t="s">
        <v>1</v>
      </c>
      <c r="B2" s="78"/>
      <c r="C2" s="78"/>
      <c r="D2" s="78"/>
      <c r="E2" s="78"/>
      <c r="F2" s="78"/>
      <c r="G2" s="78"/>
    </row>
    <row r="3" spans="1:7" x14ac:dyDescent="0.25">
      <c r="A3" s="7" t="s">
        <v>0</v>
      </c>
      <c r="B3" s="7"/>
      <c r="C3" s="7"/>
      <c r="D3" s="7"/>
      <c r="E3" s="7"/>
      <c r="F3" s="7"/>
      <c r="G3" s="7"/>
    </row>
    <row r="4" spans="1:7" x14ac:dyDescent="0.25">
      <c r="A4" s="78" t="s">
        <v>2</v>
      </c>
      <c r="B4" s="78"/>
      <c r="C4" s="78"/>
      <c r="D4" s="78"/>
      <c r="E4" s="78"/>
      <c r="F4" s="78"/>
      <c r="G4" s="78"/>
    </row>
    <row r="5" spans="1:7" x14ac:dyDescent="0.25">
      <c r="A5" t="s">
        <v>0</v>
      </c>
    </row>
    <row r="6" spans="1:7" x14ac:dyDescent="0.25">
      <c r="A6" t="s">
        <v>3</v>
      </c>
    </row>
    <row r="7" spans="1:7" x14ac:dyDescent="0.25">
      <c r="A7" s="1">
        <v>1000</v>
      </c>
      <c r="B7" s="1" t="s">
        <v>4</v>
      </c>
      <c r="C7" s="1" t="s">
        <v>5</v>
      </c>
      <c r="E7" s="1">
        <v>2000</v>
      </c>
      <c r="F7" s="1" t="s">
        <v>6</v>
      </c>
      <c r="G7" s="1" t="s">
        <v>5</v>
      </c>
    </row>
    <row r="8" spans="1:7" x14ac:dyDescent="0.25">
      <c r="A8" t="s">
        <v>7</v>
      </c>
      <c r="B8" t="s">
        <v>8</v>
      </c>
      <c r="C8" t="s">
        <v>5</v>
      </c>
      <c r="E8" t="s">
        <v>7</v>
      </c>
      <c r="F8" t="s">
        <v>8</v>
      </c>
      <c r="G8" t="s">
        <v>5</v>
      </c>
    </row>
    <row r="9" spans="1:7" x14ac:dyDescent="0.25">
      <c r="A9">
        <v>1100</v>
      </c>
      <c r="B9" t="s">
        <v>9</v>
      </c>
      <c r="C9" t="s">
        <v>5</v>
      </c>
      <c r="E9">
        <v>2100</v>
      </c>
      <c r="F9" t="s">
        <v>10</v>
      </c>
      <c r="G9" t="s">
        <v>5</v>
      </c>
    </row>
    <row r="10" spans="1:7" x14ac:dyDescent="0.25">
      <c r="A10" t="s">
        <v>7</v>
      </c>
      <c r="B10" t="s">
        <v>8</v>
      </c>
      <c r="C10" t="s">
        <v>5</v>
      </c>
      <c r="E10" t="s">
        <v>7</v>
      </c>
      <c r="F10" t="s">
        <v>8</v>
      </c>
      <c r="G10" t="s">
        <v>5</v>
      </c>
    </row>
    <row r="11" spans="1:7" x14ac:dyDescent="0.25">
      <c r="A11">
        <v>1101</v>
      </c>
      <c r="B11" t="s">
        <v>11</v>
      </c>
      <c r="C11" s="2">
        <v>531439.63</v>
      </c>
      <c r="E11">
        <v>2102</v>
      </c>
      <c r="F11" t="s">
        <v>12</v>
      </c>
      <c r="G11" s="2">
        <v>1893094.99</v>
      </c>
    </row>
    <row r="12" spans="1:7" x14ac:dyDescent="0.25">
      <c r="A12" t="s">
        <v>7</v>
      </c>
      <c r="B12" t="s">
        <v>8</v>
      </c>
      <c r="C12" t="s">
        <v>13</v>
      </c>
      <c r="E12" t="s">
        <v>7</v>
      </c>
      <c r="F12" t="s">
        <v>8</v>
      </c>
      <c r="G12" t="s">
        <v>13</v>
      </c>
    </row>
    <row r="13" spans="1:7" x14ac:dyDescent="0.25">
      <c r="A13">
        <v>1199</v>
      </c>
      <c r="B13" t="s">
        <v>14</v>
      </c>
      <c r="C13" s="2">
        <v>531439.63</v>
      </c>
      <c r="E13">
        <v>2199</v>
      </c>
      <c r="F13" t="s">
        <v>15</v>
      </c>
      <c r="G13" s="2">
        <v>1893094.99</v>
      </c>
    </row>
    <row r="14" spans="1:7" x14ac:dyDescent="0.25">
      <c r="A14" t="s">
        <v>7</v>
      </c>
      <c r="B14" t="s">
        <v>8</v>
      </c>
      <c r="C14" t="s">
        <v>5</v>
      </c>
      <c r="E14" t="s">
        <v>7</v>
      </c>
      <c r="F14" t="s">
        <v>8</v>
      </c>
      <c r="G14" t="s">
        <v>5</v>
      </c>
    </row>
    <row r="15" spans="1:7" x14ac:dyDescent="0.25">
      <c r="A15">
        <v>1300</v>
      </c>
      <c r="B15" t="s">
        <v>16</v>
      </c>
      <c r="C15" t="s">
        <v>5</v>
      </c>
      <c r="E15">
        <v>2200</v>
      </c>
      <c r="F15" t="s">
        <v>17</v>
      </c>
      <c r="G15" t="s">
        <v>5</v>
      </c>
    </row>
    <row r="16" spans="1:7" x14ac:dyDescent="0.25">
      <c r="A16" t="s">
        <v>7</v>
      </c>
      <c r="B16" t="s">
        <v>8</v>
      </c>
      <c r="C16" t="s">
        <v>5</v>
      </c>
      <c r="E16" t="s">
        <v>7</v>
      </c>
      <c r="F16" t="s">
        <v>8</v>
      </c>
      <c r="G16" t="s">
        <v>5</v>
      </c>
    </row>
    <row r="17" spans="1:7" x14ac:dyDescent="0.25">
      <c r="A17">
        <v>1307</v>
      </c>
      <c r="B17" t="s">
        <v>18</v>
      </c>
      <c r="C17" s="2">
        <v>4716053.78</v>
      </c>
      <c r="E17">
        <v>3000</v>
      </c>
      <c r="F17" t="s">
        <v>19</v>
      </c>
      <c r="G17" t="s">
        <v>5</v>
      </c>
    </row>
    <row r="18" spans="1:7" x14ac:dyDescent="0.25">
      <c r="A18">
        <v>1308</v>
      </c>
      <c r="B18" t="s">
        <v>20</v>
      </c>
      <c r="C18" s="2">
        <v>139205.67000000001</v>
      </c>
      <c r="E18" t="s">
        <v>7</v>
      </c>
      <c r="F18" t="s">
        <v>8</v>
      </c>
      <c r="G18" t="s">
        <v>5</v>
      </c>
    </row>
    <row r="19" spans="1:7" x14ac:dyDescent="0.25">
      <c r="A19">
        <v>1309</v>
      </c>
      <c r="B19" t="s">
        <v>21</v>
      </c>
      <c r="C19" s="2">
        <v>11549</v>
      </c>
      <c r="E19">
        <v>3101</v>
      </c>
      <c r="F19" t="s">
        <v>22</v>
      </c>
      <c r="G19" s="2">
        <v>100000</v>
      </c>
    </row>
    <row r="20" spans="1:7" x14ac:dyDescent="0.25">
      <c r="A20">
        <v>1310</v>
      </c>
      <c r="B20" t="s">
        <v>23</v>
      </c>
      <c r="C20" s="2">
        <v>403919.02</v>
      </c>
      <c r="E20">
        <v>3107</v>
      </c>
      <c r="F20" t="s">
        <v>24</v>
      </c>
      <c r="G20" s="2">
        <v>2907960</v>
      </c>
    </row>
    <row r="21" spans="1:7" x14ac:dyDescent="0.25">
      <c r="A21" t="s">
        <v>7</v>
      </c>
      <c r="B21" t="s">
        <v>8</v>
      </c>
      <c r="C21" t="s">
        <v>13</v>
      </c>
      <c r="E21">
        <v>3110</v>
      </c>
      <c r="F21" t="s">
        <v>25</v>
      </c>
      <c r="G21" s="2">
        <v>901112.11</v>
      </c>
    </row>
    <row r="22" spans="1:7" x14ac:dyDescent="0.25">
      <c r="A22">
        <v>1399</v>
      </c>
      <c r="B22" t="s">
        <v>26</v>
      </c>
      <c r="C22" s="2">
        <v>5270727.47</v>
      </c>
      <c r="E22" t="s">
        <v>7</v>
      </c>
      <c r="F22" t="s">
        <v>8</v>
      </c>
      <c r="G22" t="s">
        <v>13</v>
      </c>
    </row>
    <row r="23" spans="1:7" x14ac:dyDescent="0.25">
      <c r="A23" t="s">
        <v>7</v>
      </c>
      <c r="B23" t="s">
        <v>8</v>
      </c>
      <c r="C23" t="s">
        <v>5</v>
      </c>
      <c r="E23">
        <v>3199</v>
      </c>
      <c r="F23" t="s">
        <v>27</v>
      </c>
      <c r="G23" s="2">
        <v>3909072.11</v>
      </c>
    </row>
    <row r="24" spans="1:7" x14ac:dyDescent="0.25">
      <c r="A24" t="s">
        <v>7</v>
      </c>
      <c r="B24" t="s">
        <v>8</v>
      </c>
      <c r="C24" t="s">
        <v>5</v>
      </c>
      <c r="E24" t="s">
        <v>7</v>
      </c>
      <c r="F24" t="s">
        <v>8</v>
      </c>
      <c r="G24" t="s">
        <v>5</v>
      </c>
    </row>
    <row r="25" spans="1:7" x14ac:dyDescent="0.25">
      <c r="A25" t="s">
        <v>7</v>
      </c>
      <c r="B25" t="s">
        <v>8</v>
      </c>
      <c r="C25" t="s">
        <v>13</v>
      </c>
      <c r="E25" t="s">
        <v>7</v>
      </c>
      <c r="F25" t="s">
        <v>8</v>
      </c>
      <c r="G25" t="s">
        <v>13</v>
      </c>
    </row>
    <row r="26" spans="1:7" x14ac:dyDescent="0.25">
      <c r="A26">
        <v>1999</v>
      </c>
      <c r="B26" t="s">
        <v>28</v>
      </c>
      <c r="C26" s="2">
        <v>5802167.0999999996</v>
      </c>
      <c r="E26">
        <v>3999</v>
      </c>
      <c r="F26" t="s">
        <v>29</v>
      </c>
      <c r="G26" s="2">
        <v>5802167.0999999996</v>
      </c>
    </row>
    <row r="27" spans="1:7" x14ac:dyDescent="0.25">
      <c r="A27" t="s">
        <v>7</v>
      </c>
      <c r="B27" t="s">
        <v>8</v>
      </c>
      <c r="E27" t="s">
        <v>7</v>
      </c>
      <c r="F27" t="s">
        <v>8</v>
      </c>
    </row>
  </sheetData>
  <mergeCells count="2">
    <mergeCell ref="A4:G4"/>
    <mergeCell ref="A2:G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1"/>
  <sheetViews>
    <sheetView workbookViewId="0">
      <selection activeCell="A43" sqref="A43"/>
    </sheetView>
  </sheetViews>
  <sheetFormatPr baseColWidth="10" defaultRowHeight="15" x14ac:dyDescent="0.25"/>
  <cols>
    <col min="1" max="1" width="50.85546875" style="4" customWidth="1"/>
    <col min="2" max="2" width="13.42578125" style="9" customWidth="1"/>
    <col min="3" max="16384" width="11.42578125" style="4"/>
  </cols>
  <sheetData>
    <row r="3" spans="1:2" x14ac:dyDescent="0.25">
      <c r="A3" s="78" t="s">
        <v>51</v>
      </c>
      <c r="B3" s="78"/>
    </row>
    <row r="4" spans="1:2" x14ac:dyDescent="0.25">
      <c r="A4" s="7"/>
      <c r="B4" s="8"/>
    </row>
    <row r="5" spans="1:2" x14ac:dyDescent="0.25">
      <c r="A5" s="78" t="s">
        <v>52</v>
      </c>
      <c r="B5" s="78"/>
    </row>
    <row r="6" spans="1:2" x14ac:dyDescent="0.25">
      <c r="A6" s="7"/>
      <c r="B6" s="8"/>
    </row>
    <row r="7" spans="1:2" x14ac:dyDescent="0.25">
      <c r="A7" s="7" t="s">
        <v>53</v>
      </c>
      <c r="B7" s="8"/>
    </row>
    <row r="11" spans="1:2" x14ac:dyDescent="0.25">
      <c r="A11" s="4" t="s">
        <v>54</v>
      </c>
    </row>
    <row r="12" spans="1:2" ht="15.75" thickBot="1" x14ac:dyDescent="0.3">
      <c r="A12" s="4" t="s">
        <v>55</v>
      </c>
      <c r="B12" s="10" t="s">
        <v>56</v>
      </c>
    </row>
    <row r="13" spans="1:2" x14ac:dyDescent="0.25">
      <c r="A13" s="4" t="s">
        <v>57</v>
      </c>
      <c r="B13" s="9" t="s">
        <v>56</v>
      </c>
    </row>
    <row r="15" spans="1:2" x14ac:dyDescent="0.25">
      <c r="A15" s="4" t="s">
        <v>58</v>
      </c>
    </row>
    <row r="16" spans="1:2" x14ac:dyDescent="0.25">
      <c r="A16" s="4" t="s">
        <v>59</v>
      </c>
      <c r="B16" s="9">
        <v>0</v>
      </c>
    </row>
    <row r="17" spans="1:2" ht="15.75" thickBot="1" x14ac:dyDescent="0.3">
      <c r="A17" s="4" t="s">
        <v>60</v>
      </c>
      <c r="B17" s="10"/>
    </row>
    <row r="18" spans="1:2" x14ac:dyDescent="0.25">
      <c r="A18" s="4" t="s">
        <v>61</v>
      </c>
      <c r="B18" s="9">
        <f>+B16+B17</f>
        <v>0</v>
      </c>
    </row>
    <row r="19" spans="1:2" ht="15.75" thickBot="1" x14ac:dyDescent="0.3">
      <c r="B19" s="10"/>
    </row>
    <row r="20" spans="1:2" x14ac:dyDescent="0.25">
      <c r="A20" s="4" t="s">
        <v>62</v>
      </c>
      <c r="B20" s="9" t="str">
        <f>+B13</f>
        <v>1,973,882.70</v>
      </c>
    </row>
    <row r="22" spans="1:2" x14ac:dyDescent="0.25">
      <c r="A22" s="4" t="s">
        <v>63</v>
      </c>
      <c r="B22" s="9">
        <v>1355.93</v>
      </c>
    </row>
    <row r="23" spans="1:2" x14ac:dyDescent="0.25">
      <c r="A23" s="4" t="s">
        <v>64</v>
      </c>
      <c r="B23" s="9">
        <v>908679.68000000005</v>
      </c>
    </row>
    <row r="24" spans="1:2" x14ac:dyDescent="0.25">
      <c r="A24" s="4" t="s">
        <v>65</v>
      </c>
    </row>
    <row r="25" spans="1:2" x14ac:dyDescent="0.25">
      <c r="A25" s="4" t="s">
        <v>66</v>
      </c>
    </row>
    <row r="26" spans="1:2" x14ac:dyDescent="0.25">
      <c r="A26" s="4" t="s">
        <v>67</v>
      </c>
    </row>
    <row r="27" spans="1:2" x14ac:dyDescent="0.25">
      <c r="A27" s="4" t="s">
        <v>68</v>
      </c>
      <c r="B27" s="9" t="s">
        <v>69</v>
      </c>
    </row>
    <row r="29" spans="1:2" x14ac:dyDescent="0.25">
      <c r="A29" s="4" t="s">
        <v>70</v>
      </c>
    </row>
    <row r="30" spans="1:2" x14ac:dyDescent="0.25">
      <c r="A30" s="4" t="s">
        <v>71</v>
      </c>
      <c r="B30" s="9">
        <v>162734.98000000001</v>
      </c>
    </row>
    <row r="31" spans="1:2" x14ac:dyDescent="0.25">
      <c r="A31" s="4" t="s">
        <v>72</v>
      </c>
    </row>
    <row r="32" spans="1:2" ht="15.75" thickBot="1" x14ac:dyDescent="0.3">
      <c r="A32" s="4" t="s">
        <v>73</v>
      </c>
      <c r="B32" s="10"/>
    </row>
    <row r="33" spans="1:2" x14ac:dyDescent="0.25">
      <c r="A33" s="4" t="s">
        <v>74</v>
      </c>
      <c r="B33" s="9">
        <v>901112.11</v>
      </c>
    </row>
    <row r="35" spans="1:2" x14ac:dyDescent="0.25">
      <c r="A35" s="4" t="s">
        <v>75</v>
      </c>
      <c r="B35" s="9">
        <v>0</v>
      </c>
    </row>
    <row r="36" spans="1:2" ht="15.75" thickBot="1" x14ac:dyDescent="0.3">
      <c r="A36" s="4" t="s">
        <v>76</v>
      </c>
      <c r="B36" s="10">
        <v>0</v>
      </c>
    </row>
    <row r="37" spans="1:2" x14ac:dyDescent="0.25">
      <c r="A37" s="4" t="s">
        <v>77</v>
      </c>
      <c r="B37" s="9">
        <f>+B33</f>
        <v>901112.11</v>
      </c>
    </row>
    <row r="39" spans="1:2" x14ac:dyDescent="0.25">
      <c r="A39" s="4" t="s">
        <v>78</v>
      </c>
      <c r="B39" s="9">
        <v>0</v>
      </c>
    </row>
    <row r="40" spans="1:2" ht="15.75" thickBot="1" x14ac:dyDescent="0.3">
      <c r="B40" s="10"/>
    </row>
    <row r="41" spans="1:2" x14ac:dyDescent="0.25">
      <c r="A41" s="4" t="s">
        <v>79</v>
      </c>
      <c r="B41" s="9">
        <f>+B37-B39</f>
        <v>901112.11</v>
      </c>
    </row>
  </sheetData>
  <mergeCells count="2">
    <mergeCell ref="A3:B3"/>
    <mergeCell ref="A5:B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G13" sqref="G13"/>
    </sheetView>
  </sheetViews>
  <sheetFormatPr baseColWidth="10" defaultRowHeight="15" x14ac:dyDescent="0.25"/>
  <cols>
    <col min="1" max="1" width="45.28515625" customWidth="1"/>
    <col min="2" max="4" width="18.7109375" customWidth="1"/>
  </cols>
  <sheetData>
    <row r="1" spans="1:4" x14ac:dyDescent="0.25">
      <c r="A1" s="78" t="s">
        <v>30</v>
      </c>
      <c r="B1" s="78"/>
      <c r="C1" s="78"/>
      <c r="D1" s="78"/>
    </row>
    <row r="2" spans="1:4" x14ac:dyDescent="0.25">
      <c r="A2" s="78" t="s">
        <v>31</v>
      </c>
      <c r="B2" s="78"/>
      <c r="C2" s="78"/>
      <c r="D2" s="78"/>
    </row>
    <row r="3" spans="1:4" x14ac:dyDescent="0.25">
      <c r="A3" s="78" t="s">
        <v>32</v>
      </c>
      <c r="B3" s="78"/>
      <c r="C3" s="78"/>
      <c r="D3" s="78"/>
    </row>
    <row r="4" spans="1:4" x14ac:dyDescent="0.25">
      <c r="A4" s="78" t="s">
        <v>33</v>
      </c>
      <c r="B4" s="78"/>
      <c r="C4" s="78"/>
      <c r="D4" s="78"/>
    </row>
    <row r="5" spans="1:4" x14ac:dyDescent="0.25">
      <c r="A5" s="3"/>
      <c r="B5" s="3"/>
      <c r="C5" s="3"/>
      <c r="D5" s="3"/>
    </row>
    <row r="6" spans="1:4" ht="60" x14ac:dyDescent="0.25">
      <c r="A6" s="5" t="s">
        <v>34</v>
      </c>
      <c r="B6" s="5" t="s">
        <v>35</v>
      </c>
      <c r="C6" s="5" t="s">
        <v>36</v>
      </c>
      <c r="D6" s="5" t="s">
        <v>37</v>
      </c>
    </row>
    <row r="7" spans="1:4" x14ac:dyDescent="0.25">
      <c r="A7" s="3"/>
      <c r="B7" s="3"/>
      <c r="C7" s="3"/>
      <c r="D7" s="3"/>
    </row>
    <row r="8" spans="1:4" x14ac:dyDescent="0.25">
      <c r="A8" s="4" t="s">
        <v>38</v>
      </c>
      <c r="B8" s="6">
        <v>100000</v>
      </c>
      <c r="C8" s="6">
        <v>2907960</v>
      </c>
      <c r="D8" s="6">
        <v>3007960</v>
      </c>
    </row>
    <row r="9" spans="1:4" x14ac:dyDescent="0.25">
      <c r="A9" s="3"/>
      <c r="B9" s="3"/>
      <c r="C9" s="3"/>
      <c r="D9" s="3"/>
    </row>
    <row r="10" spans="1:4" x14ac:dyDescent="0.25">
      <c r="A10" s="4" t="s">
        <v>39</v>
      </c>
      <c r="B10" s="4"/>
      <c r="C10" s="4"/>
      <c r="D10" s="4">
        <v>0</v>
      </c>
    </row>
    <row r="11" spans="1:4" x14ac:dyDescent="0.25">
      <c r="A11" s="4" t="s">
        <v>40</v>
      </c>
      <c r="B11" s="4"/>
      <c r="C11" s="4"/>
      <c r="D11" s="4">
        <v>0</v>
      </c>
    </row>
    <row r="12" spans="1:4" x14ac:dyDescent="0.25">
      <c r="A12" s="4" t="s">
        <v>41</v>
      </c>
      <c r="B12" s="4"/>
      <c r="C12" s="4"/>
      <c r="D12" s="4">
        <v>0</v>
      </c>
    </row>
    <row r="13" spans="1:4" x14ac:dyDescent="0.25">
      <c r="A13" s="4" t="s">
        <v>42</v>
      </c>
      <c r="B13" s="4"/>
      <c r="C13" s="4"/>
      <c r="D13" s="4">
        <v>0</v>
      </c>
    </row>
    <row r="14" spans="1:4" x14ac:dyDescent="0.25">
      <c r="A14" s="4" t="s">
        <v>43</v>
      </c>
      <c r="B14" s="4"/>
      <c r="C14" s="4"/>
      <c r="D14" s="4">
        <v>0</v>
      </c>
    </row>
    <row r="15" spans="1:4" x14ac:dyDescent="0.25">
      <c r="A15" s="4" t="s">
        <v>44</v>
      </c>
      <c r="B15" s="4"/>
      <c r="C15" s="4"/>
      <c r="D15" s="4">
        <v>0</v>
      </c>
    </row>
    <row r="16" spans="1:4" x14ac:dyDescent="0.25">
      <c r="A16" s="4" t="s">
        <v>45</v>
      </c>
      <c r="B16" s="4"/>
      <c r="C16" s="4"/>
      <c r="D16" s="4">
        <v>0</v>
      </c>
    </row>
    <row r="17" spans="1:4" x14ac:dyDescent="0.25">
      <c r="A17" s="4" t="s">
        <v>46</v>
      </c>
      <c r="B17" s="4"/>
      <c r="C17" s="4"/>
      <c r="D17" s="4">
        <v>0</v>
      </c>
    </row>
    <row r="18" spans="1:4" x14ac:dyDescent="0.25">
      <c r="A18" s="4" t="s">
        <v>47</v>
      </c>
      <c r="B18" s="4"/>
      <c r="C18" s="4"/>
      <c r="D18" s="4">
        <v>0</v>
      </c>
    </row>
    <row r="19" spans="1:4" x14ac:dyDescent="0.25">
      <c r="A19" s="4" t="s">
        <v>48</v>
      </c>
      <c r="B19" s="4"/>
      <c r="C19" s="4"/>
      <c r="D19" s="4">
        <v>0</v>
      </c>
    </row>
    <row r="20" spans="1:4" x14ac:dyDescent="0.25">
      <c r="A20" s="4" t="s">
        <v>49</v>
      </c>
      <c r="B20" s="4"/>
      <c r="C20" s="4"/>
      <c r="D20" s="4">
        <v>0</v>
      </c>
    </row>
    <row r="21" spans="1:4" x14ac:dyDescent="0.25">
      <c r="A21" s="3"/>
      <c r="B21" s="3"/>
      <c r="C21" s="3"/>
      <c r="D21" s="3"/>
    </row>
    <row r="22" spans="1:4" x14ac:dyDescent="0.25">
      <c r="A22" s="4" t="s">
        <v>50</v>
      </c>
      <c r="B22" s="6">
        <v>100000</v>
      </c>
      <c r="C22" s="6">
        <v>2907960</v>
      </c>
      <c r="D22" s="6">
        <v>3007960</v>
      </c>
    </row>
  </sheetData>
  <mergeCells count="4"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F14" sqref="F14"/>
    </sheetView>
  </sheetViews>
  <sheetFormatPr baseColWidth="10" defaultRowHeight="12" x14ac:dyDescent="0.2"/>
  <cols>
    <col min="1" max="1" width="10.42578125" style="12" customWidth="1"/>
    <col min="2" max="2" width="40.7109375" style="12" customWidth="1"/>
    <col min="3" max="3" width="16.28515625" style="12" customWidth="1"/>
    <col min="4" max="4" width="12.28515625" style="12" bestFit="1" customWidth="1"/>
    <col min="5" max="6" width="11.42578125" style="12" customWidth="1"/>
    <col min="7" max="8" width="13.28515625" style="12" customWidth="1"/>
    <col min="9" max="12" width="11.42578125" style="12" customWidth="1"/>
    <col min="13" max="13" width="14.7109375" style="12" customWidth="1"/>
    <col min="14" max="16384" width="11.42578125" style="12"/>
  </cols>
  <sheetData>
    <row r="1" spans="1:13" x14ac:dyDescent="0.2">
      <c r="A1" s="11" t="s">
        <v>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11" t="s">
        <v>81</v>
      </c>
      <c r="B2" s="11" t="s">
        <v>82</v>
      </c>
      <c r="C2" s="11"/>
      <c r="D2" s="11"/>
      <c r="E2" s="11"/>
      <c r="F2" s="11"/>
      <c r="G2" s="11"/>
      <c r="H2" s="11"/>
      <c r="I2" s="11"/>
      <c r="J2" s="11"/>
      <c r="K2" s="13"/>
      <c r="L2" s="11"/>
      <c r="M2" s="11"/>
    </row>
    <row r="3" spans="1:13" x14ac:dyDescent="0.2">
      <c r="A3" s="11"/>
      <c r="B3" s="11" t="s">
        <v>83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2">
      <c r="A5" s="11" t="s">
        <v>84</v>
      </c>
      <c r="B5" s="11" t="s">
        <v>85</v>
      </c>
      <c r="C5" s="11" t="s">
        <v>86</v>
      </c>
      <c r="D5" s="11"/>
      <c r="E5" s="11" t="s">
        <v>87</v>
      </c>
      <c r="F5" s="11"/>
      <c r="G5" s="11" t="s">
        <v>88</v>
      </c>
      <c r="H5" s="11"/>
      <c r="I5" s="11" t="s">
        <v>89</v>
      </c>
      <c r="J5" s="11"/>
      <c r="K5" s="11" t="s">
        <v>90</v>
      </c>
      <c r="L5" s="11"/>
      <c r="M5" s="11"/>
    </row>
    <row r="6" spans="1:13" x14ac:dyDescent="0.2">
      <c r="A6" s="11"/>
      <c r="B6" s="11"/>
      <c r="C6" s="11" t="s">
        <v>91</v>
      </c>
      <c r="D6" s="11" t="s">
        <v>92</v>
      </c>
      <c r="E6" s="11" t="s">
        <v>93</v>
      </c>
      <c r="F6" s="11" t="s">
        <v>94</v>
      </c>
      <c r="G6" s="11" t="s">
        <v>91</v>
      </c>
      <c r="H6" s="11" t="s">
        <v>92</v>
      </c>
      <c r="I6" s="11" t="s">
        <v>95</v>
      </c>
      <c r="J6" s="11" t="s">
        <v>96</v>
      </c>
      <c r="K6" s="11" t="s">
        <v>97</v>
      </c>
      <c r="L6" s="11" t="s">
        <v>98</v>
      </c>
      <c r="M6" s="11"/>
    </row>
    <row r="7" spans="1:13" x14ac:dyDescent="0.2">
      <c r="A7" s="14" t="s">
        <v>99</v>
      </c>
      <c r="B7" s="14" t="s">
        <v>100</v>
      </c>
      <c r="C7" s="15">
        <v>2213072.7000000002</v>
      </c>
      <c r="D7" s="15">
        <v>1681633.07</v>
      </c>
      <c r="E7" s="15">
        <v>531439.63</v>
      </c>
      <c r="F7" s="15" t="s">
        <v>101</v>
      </c>
      <c r="G7" s="15" t="s">
        <v>101</v>
      </c>
      <c r="H7" s="15" t="s">
        <v>101</v>
      </c>
      <c r="I7" s="15">
        <v>531439.63</v>
      </c>
      <c r="J7" s="15" t="s">
        <v>101</v>
      </c>
      <c r="K7" s="15" t="s">
        <v>101</v>
      </c>
      <c r="L7" s="15" t="s">
        <v>101</v>
      </c>
    </row>
    <row r="8" spans="1:13" x14ac:dyDescent="0.2">
      <c r="A8" s="14" t="s">
        <v>102</v>
      </c>
      <c r="B8" s="14" t="s">
        <v>103</v>
      </c>
      <c r="C8" s="15">
        <v>350833.73</v>
      </c>
      <c r="D8" s="15">
        <v>350833.73</v>
      </c>
      <c r="E8" s="15" t="s">
        <v>101</v>
      </c>
      <c r="F8" s="15">
        <v>0</v>
      </c>
      <c r="G8" s="15" t="s">
        <v>101</v>
      </c>
      <c r="H8" s="15" t="s">
        <v>101</v>
      </c>
      <c r="I8" s="15" t="s">
        <v>101</v>
      </c>
      <c r="J8" s="15">
        <v>0</v>
      </c>
      <c r="K8" s="15" t="s">
        <v>101</v>
      </c>
      <c r="L8" s="15" t="s">
        <v>101</v>
      </c>
    </row>
    <row r="9" spans="1:13" x14ac:dyDescent="0.2">
      <c r="A9" s="14" t="s">
        <v>104</v>
      </c>
      <c r="B9" s="14" t="s">
        <v>105</v>
      </c>
      <c r="C9" s="15">
        <v>1973882.7</v>
      </c>
      <c r="D9" s="15">
        <v>1973882.7</v>
      </c>
      <c r="E9" s="15" t="s">
        <v>101</v>
      </c>
      <c r="F9" s="15">
        <v>0</v>
      </c>
      <c r="G9" s="15" t="s">
        <v>101</v>
      </c>
      <c r="H9" s="15" t="s">
        <v>101</v>
      </c>
      <c r="I9" s="15" t="s">
        <v>101</v>
      </c>
      <c r="J9" s="15">
        <v>0</v>
      </c>
      <c r="K9" s="15" t="s">
        <v>101</v>
      </c>
      <c r="L9" s="15" t="s">
        <v>101</v>
      </c>
    </row>
    <row r="10" spans="1:13" x14ac:dyDescent="0.2">
      <c r="A10" s="14" t="s">
        <v>106</v>
      </c>
      <c r="B10" s="14" t="s">
        <v>107</v>
      </c>
      <c r="C10" s="15">
        <v>154850</v>
      </c>
      <c r="D10" s="15">
        <v>0</v>
      </c>
      <c r="E10" s="15">
        <v>154850</v>
      </c>
      <c r="F10" s="15" t="s">
        <v>101</v>
      </c>
      <c r="G10" s="15" t="s">
        <v>101</v>
      </c>
      <c r="H10" s="15" t="s">
        <v>101</v>
      </c>
      <c r="I10" s="15">
        <v>154850</v>
      </c>
      <c r="J10" s="15" t="s">
        <v>101</v>
      </c>
      <c r="K10" s="15" t="s">
        <v>101</v>
      </c>
      <c r="L10" s="15" t="s">
        <v>101</v>
      </c>
    </row>
    <row r="11" spans="1:13" x14ac:dyDescent="0.2">
      <c r="A11" s="14" t="s">
        <v>108</v>
      </c>
      <c r="B11" s="14" t="s">
        <v>109</v>
      </c>
      <c r="C11" s="15">
        <v>3472.88</v>
      </c>
      <c r="D11" s="15">
        <v>0</v>
      </c>
      <c r="E11" s="15">
        <v>3472.88</v>
      </c>
      <c r="F11" s="15" t="s">
        <v>101</v>
      </c>
      <c r="G11" s="15" t="s">
        <v>101</v>
      </c>
      <c r="H11" s="15" t="s">
        <v>101</v>
      </c>
      <c r="I11" s="15">
        <v>3472.88</v>
      </c>
      <c r="J11" s="15" t="s">
        <v>101</v>
      </c>
      <c r="K11" s="15" t="s">
        <v>101</v>
      </c>
      <c r="L11" s="15" t="s">
        <v>101</v>
      </c>
    </row>
    <row r="12" spans="1:13" x14ac:dyDescent="0.2">
      <c r="A12" s="14" t="s">
        <v>110</v>
      </c>
      <c r="B12" s="14" t="s">
        <v>111</v>
      </c>
      <c r="C12" s="15">
        <v>137144.14000000001</v>
      </c>
      <c r="D12" s="15">
        <v>0</v>
      </c>
      <c r="E12" s="15">
        <v>137144.14000000001</v>
      </c>
      <c r="F12" s="15" t="s">
        <v>101</v>
      </c>
      <c r="G12" s="15" t="s">
        <v>101</v>
      </c>
      <c r="H12" s="15" t="s">
        <v>101</v>
      </c>
      <c r="I12" s="15">
        <v>137144.14000000001</v>
      </c>
      <c r="J12" s="15" t="s">
        <v>101</v>
      </c>
      <c r="K12" s="15" t="s">
        <v>101</v>
      </c>
      <c r="L12" s="15" t="s">
        <v>101</v>
      </c>
    </row>
    <row r="13" spans="1:13" x14ac:dyDescent="0.2">
      <c r="A13" s="14" t="s">
        <v>112</v>
      </c>
      <c r="B13" s="14" t="s">
        <v>113</v>
      </c>
      <c r="C13" s="15">
        <v>121538.67</v>
      </c>
      <c r="D13" s="15">
        <v>0</v>
      </c>
      <c r="E13" s="15">
        <v>121538.67</v>
      </c>
      <c r="F13" s="15" t="s">
        <v>101</v>
      </c>
      <c r="G13" s="15" t="s">
        <v>101</v>
      </c>
      <c r="H13" s="15" t="s">
        <v>101</v>
      </c>
      <c r="I13" s="15">
        <v>121538.67</v>
      </c>
      <c r="J13" s="15" t="s">
        <v>101</v>
      </c>
      <c r="K13" s="15" t="s">
        <v>101</v>
      </c>
      <c r="L13" s="15" t="s">
        <v>101</v>
      </c>
    </row>
    <row r="14" spans="1:13" x14ac:dyDescent="0.2">
      <c r="A14" s="14" t="s">
        <v>114</v>
      </c>
      <c r="B14" s="14" t="s">
        <v>115</v>
      </c>
      <c r="C14" s="15">
        <v>4389.83</v>
      </c>
      <c r="D14" s="15">
        <v>0</v>
      </c>
      <c r="E14" s="15">
        <v>4389.83</v>
      </c>
      <c r="F14" s="15" t="s">
        <v>101</v>
      </c>
      <c r="G14" s="15" t="s">
        <v>101</v>
      </c>
      <c r="H14" s="15" t="s">
        <v>101</v>
      </c>
      <c r="I14" s="15">
        <v>4389.83</v>
      </c>
      <c r="J14" s="15" t="s">
        <v>101</v>
      </c>
      <c r="K14" s="15" t="s">
        <v>101</v>
      </c>
      <c r="L14" s="15" t="s">
        <v>101</v>
      </c>
    </row>
    <row r="15" spans="1:13" x14ac:dyDescent="0.2">
      <c r="A15" s="14" t="s">
        <v>116</v>
      </c>
      <c r="B15" s="14" t="s">
        <v>117</v>
      </c>
      <c r="C15" s="15">
        <v>4558179.91</v>
      </c>
      <c r="D15" s="15">
        <v>449.01</v>
      </c>
      <c r="E15" s="15">
        <v>4557730.9000000004</v>
      </c>
      <c r="F15" s="15" t="s">
        <v>101</v>
      </c>
      <c r="G15" s="15" t="s">
        <v>101</v>
      </c>
      <c r="H15" s="15" t="s">
        <v>101</v>
      </c>
      <c r="I15" s="15">
        <v>4557730.9000000004</v>
      </c>
      <c r="J15" s="15" t="s">
        <v>101</v>
      </c>
      <c r="K15" s="15" t="s">
        <v>101</v>
      </c>
      <c r="L15" s="15" t="s">
        <v>101</v>
      </c>
    </row>
    <row r="16" spans="1:13" x14ac:dyDescent="0.2">
      <c r="A16" s="14" t="s">
        <v>118</v>
      </c>
      <c r="B16" s="14" t="s">
        <v>119</v>
      </c>
      <c r="C16" s="15">
        <v>11549</v>
      </c>
      <c r="D16" s="15">
        <v>0</v>
      </c>
      <c r="E16" s="15">
        <v>11549</v>
      </c>
      <c r="F16" s="15" t="s">
        <v>101</v>
      </c>
      <c r="G16" s="15" t="s">
        <v>101</v>
      </c>
      <c r="H16" s="15" t="s">
        <v>101</v>
      </c>
      <c r="I16" s="15">
        <v>11549</v>
      </c>
      <c r="J16" s="15" t="s">
        <v>101</v>
      </c>
      <c r="K16" s="15" t="s">
        <v>101</v>
      </c>
      <c r="L16" s="15" t="s">
        <v>101</v>
      </c>
    </row>
    <row r="17" spans="1:12" x14ac:dyDescent="0.2">
      <c r="A17" s="14" t="s">
        <v>120</v>
      </c>
      <c r="B17" s="14" t="s">
        <v>121</v>
      </c>
      <c r="C17" s="15">
        <v>566654</v>
      </c>
      <c r="D17" s="15">
        <v>162734.98000000001</v>
      </c>
      <c r="E17" s="15">
        <v>403919.02</v>
      </c>
      <c r="F17" s="15" t="s">
        <v>101</v>
      </c>
      <c r="G17" s="15" t="s">
        <v>101</v>
      </c>
      <c r="H17" s="15" t="s">
        <v>101</v>
      </c>
      <c r="I17" s="15">
        <v>403919.02</v>
      </c>
      <c r="J17" s="15" t="s">
        <v>101</v>
      </c>
      <c r="K17" s="15" t="s">
        <v>101</v>
      </c>
      <c r="L17" s="15" t="s">
        <v>101</v>
      </c>
    </row>
    <row r="18" spans="1:12" x14ac:dyDescent="0.2">
      <c r="A18" s="14" t="s">
        <v>122</v>
      </c>
      <c r="B18" s="14" t="s">
        <v>123</v>
      </c>
      <c r="C18" s="15">
        <v>0</v>
      </c>
      <c r="D18" s="15">
        <v>1115.98</v>
      </c>
      <c r="E18" s="15" t="s">
        <v>101</v>
      </c>
      <c r="F18" s="15">
        <v>1115.98</v>
      </c>
      <c r="G18" s="15" t="s">
        <v>101</v>
      </c>
      <c r="H18" s="15" t="s">
        <v>101</v>
      </c>
      <c r="I18" s="15" t="s">
        <v>101</v>
      </c>
      <c r="J18" s="15">
        <v>1115.98</v>
      </c>
      <c r="K18" s="15" t="s">
        <v>101</v>
      </c>
      <c r="L18" s="15" t="s">
        <v>101</v>
      </c>
    </row>
    <row r="19" spans="1:12" x14ac:dyDescent="0.2">
      <c r="A19" s="14" t="s">
        <v>124</v>
      </c>
      <c r="B19" s="14" t="s">
        <v>125</v>
      </c>
      <c r="C19" s="15">
        <v>0</v>
      </c>
      <c r="D19" s="15">
        <v>77028.759999999995</v>
      </c>
      <c r="E19" s="15" t="s">
        <v>101</v>
      </c>
      <c r="F19" s="15">
        <v>77028.759999999995</v>
      </c>
      <c r="G19" s="15" t="s">
        <v>101</v>
      </c>
      <c r="H19" s="15" t="s">
        <v>101</v>
      </c>
      <c r="I19" s="15" t="s">
        <v>101</v>
      </c>
      <c r="J19" s="15">
        <v>77028.759999999995</v>
      </c>
      <c r="K19" s="15" t="s">
        <v>101</v>
      </c>
      <c r="L19" s="15" t="s">
        <v>101</v>
      </c>
    </row>
    <row r="20" spans="1:12" x14ac:dyDescent="0.2">
      <c r="A20" s="14" t="s">
        <v>126</v>
      </c>
      <c r="B20" s="14" t="s">
        <v>127</v>
      </c>
      <c r="C20" s="15">
        <v>0</v>
      </c>
      <c r="D20" s="15">
        <v>44537</v>
      </c>
      <c r="E20" s="15" t="s">
        <v>101</v>
      </c>
      <c r="F20" s="15">
        <v>44537</v>
      </c>
      <c r="G20" s="15" t="s">
        <v>101</v>
      </c>
      <c r="H20" s="15" t="s">
        <v>101</v>
      </c>
      <c r="I20" s="15" t="s">
        <v>101</v>
      </c>
      <c r="J20" s="15">
        <v>44537</v>
      </c>
      <c r="K20" s="15" t="s">
        <v>101</v>
      </c>
      <c r="L20" s="15" t="s">
        <v>101</v>
      </c>
    </row>
    <row r="21" spans="1:12" x14ac:dyDescent="0.2">
      <c r="A21" s="14" t="s">
        <v>128</v>
      </c>
      <c r="B21" s="14" t="s">
        <v>129</v>
      </c>
      <c r="C21" s="15">
        <v>0</v>
      </c>
      <c r="D21" s="15">
        <v>1185.23</v>
      </c>
      <c r="E21" s="15" t="s">
        <v>101</v>
      </c>
      <c r="F21" s="15">
        <v>1185.23</v>
      </c>
      <c r="G21" s="15" t="s">
        <v>101</v>
      </c>
      <c r="H21" s="15" t="s">
        <v>101</v>
      </c>
      <c r="I21" s="15" t="s">
        <v>101</v>
      </c>
      <c r="J21" s="15">
        <v>1185.23</v>
      </c>
      <c r="K21" s="15" t="s">
        <v>101</v>
      </c>
      <c r="L21" s="15" t="s">
        <v>101</v>
      </c>
    </row>
    <row r="22" spans="1:12" x14ac:dyDescent="0.2">
      <c r="A22" s="14" t="s">
        <v>130</v>
      </c>
      <c r="B22" s="14" t="s">
        <v>131</v>
      </c>
      <c r="C22" s="15">
        <v>42231.73</v>
      </c>
      <c r="D22" s="15">
        <v>42231.73</v>
      </c>
      <c r="E22" s="15" t="s">
        <v>101</v>
      </c>
      <c r="F22" s="15">
        <v>0</v>
      </c>
      <c r="G22" s="15" t="s">
        <v>101</v>
      </c>
      <c r="H22" s="15" t="s">
        <v>101</v>
      </c>
      <c r="I22" s="15" t="s">
        <v>101</v>
      </c>
      <c r="J22" s="15">
        <v>0</v>
      </c>
      <c r="K22" s="15" t="s">
        <v>101</v>
      </c>
      <c r="L22" s="15" t="s">
        <v>101</v>
      </c>
    </row>
    <row r="23" spans="1:12" x14ac:dyDescent="0.2">
      <c r="A23" s="14" t="s">
        <v>132</v>
      </c>
      <c r="B23" s="14" t="s">
        <v>133</v>
      </c>
      <c r="C23" s="15">
        <v>4594.78</v>
      </c>
      <c r="D23" s="15">
        <v>5971.1</v>
      </c>
      <c r="E23" s="15" t="s">
        <v>101</v>
      </c>
      <c r="F23" s="15">
        <v>1376.32</v>
      </c>
      <c r="G23" s="15" t="s">
        <v>101</v>
      </c>
      <c r="H23" s="15" t="s">
        <v>101</v>
      </c>
      <c r="I23" s="15" t="s">
        <v>101</v>
      </c>
      <c r="J23" s="15">
        <v>1376.32</v>
      </c>
      <c r="K23" s="15" t="s">
        <v>101</v>
      </c>
      <c r="L23" s="15" t="s">
        <v>101</v>
      </c>
    </row>
    <row r="24" spans="1:12" x14ac:dyDescent="0.2">
      <c r="A24" s="14" t="s">
        <v>134</v>
      </c>
      <c r="B24" s="14" t="s">
        <v>135</v>
      </c>
      <c r="C24" s="15">
        <v>3533</v>
      </c>
      <c r="D24" s="15">
        <v>3849</v>
      </c>
      <c r="E24" s="15" t="s">
        <v>101</v>
      </c>
      <c r="F24" s="15">
        <v>316</v>
      </c>
      <c r="G24" s="15" t="s">
        <v>101</v>
      </c>
      <c r="H24" s="15" t="s">
        <v>101</v>
      </c>
      <c r="I24" s="15" t="s">
        <v>101</v>
      </c>
      <c r="J24" s="15">
        <v>316</v>
      </c>
      <c r="K24" s="15" t="s">
        <v>101</v>
      </c>
      <c r="L24" s="15" t="s">
        <v>101</v>
      </c>
    </row>
    <row r="25" spans="1:12" x14ac:dyDescent="0.2">
      <c r="A25" s="14" t="s">
        <v>136</v>
      </c>
      <c r="B25" s="14" t="s">
        <v>137</v>
      </c>
      <c r="C25" s="15">
        <v>12046.59</v>
      </c>
      <c r="D25" s="15">
        <v>12998.79</v>
      </c>
      <c r="E25" s="15" t="s">
        <v>101</v>
      </c>
      <c r="F25" s="15">
        <v>952.200000000003</v>
      </c>
      <c r="G25" s="15" t="s">
        <v>101</v>
      </c>
      <c r="H25" s="15" t="s">
        <v>101</v>
      </c>
      <c r="I25" s="15" t="s">
        <v>101</v>
      </c>
      <c r="J25" s="15">
        <v>952.200000000003</v>
      </c>
      <c r="K25" s="15" t="s">
        <v>101</v>
      </c>
      <c r="L25" s="15" t="s">
        <v>101</v>
      </c>
    </row>
    <row r="26" spans="1:12" x14ac:dyDescent="0.2">
      <c r="A26" s="14" t="s">
        <v>138</v>
      </c>
      <c r="B26" s="14" t="s">
        <v>139</v>
      </c>
      <c r="C26" s="15">
        <v>9588.7999999999993</v>
      </c>
      <c r="D26" s="15">
        <v>10480.6</v>
      </c>
      <c r="E26" s="15" t="s">
        <v>101</v>
      </c>
      <c r="F26" s="15">
        <v>891.79999999999905</v>
      </c>
      <c r="G26" s="15" t="s">
        <v>101</v>
      </c>
      <c r="H26" s="15" t="s">
        <v>101</v>
      </c>
      <c r="I26" s="15" t="s">
        <v>101</v>
      </c>
      <c r="J26" s="15">
        <v>891.79999999999905</v>
      </c>
      <c r="K26" s="15" t="s">
        <v>101</v>
      </c>
      <c r="L26" s="15" t="s">
        <v>101</v>
      </c>
    </row>
    <row r="27" spans="1:12" x14ac:dyDescent="0.2">
      <c r="A27" s="14" t="s">
        <v>140</v>
      </c>
      <c r="B27" s="14" t="s">
        <v>141</v>
      </c>
      <c r="C27" s="15">
        <v>6090.65</v>
      </c>
      <c r="D27" s="15">
        <v>6545.05</v>
      </c>
      <c r="E27" s="15" t="s">
        <v>101</v>
      </c>
      <c r="F27" s="15">
        <v>454.39999999999901</v>
      </c>
      <c r="G27" s="15" t="s">
        <v>101</v>
      </c>
      <c r="H27" s="15" t="s">
        <v>101</v>
      </c>
      <c r="I27" s="15" t="s">
        <v>101</v>
      </c>
      <c r="J27" s="15">
        <v>454.39999999999901</v>
      </c>
      <c r="K27" s="15" t="s">
        <v>101</v>
      </c>
      <c r="L27" s="15" t="s">
        <v>101</v>
      </c>
    </row>
    <row r="28" spans="1:12" x14ac:dyDescent="0.2">
      <c r="A28" s="14" t="s">
        <v>142</v>
      </c>
      <c r="B28" s="14" t="s">
        <v>143</v>
      </c>
      <c r="C28" s="15">
        <v>100640.5</v>
      </c>
      <c r="D28" s="15">
        <v>100640.5</v>
      </c>
      <c r="E28" s="15" t="s">
        <v>101</v>
      </c>
      <c r="F28" s="15">
        <v>0</v>
      </c>
      <c r="G28" s="15" t="s">
        <v>101</v>
      </c>
      <c r="H28" s="15" t="s">
        <v>101</v>
      </c>
      <c r="I28" s="15" t="s">
        <v>101</v>
      </c>
      <c r="J28" s="15">
        <v>0</v>
      </c>
      <c r="K28" s="15" t="s">
        <v>101</v>
      </c>
      <c r="L28" s="15" t="s">
        <v>101</v>
      </c>
    </row>
    <row r="29" spans="1:12" x14ac:dyDescent="0.2">
      <c r="A29" s="14" t="s">
        <v>144</v>
      </c>
      <c r="B29" s="14" t="s">
        <v>145</v>
      </c>
      <c r="C29" s="15">
        <v>325000</v>
      </c>
      <c r="D29" s="15">
        <v>325000</v>
      </c>
      <c r="E29" s="15" t="s">
        <v>101</v>
      </c>
      <c r="F29" s="15">
        <v>0</v>
      </c>
      <c r="G29" s="15" t="s">
        <v>101</v>
      </c>
      <c r="H29" s="15" t="s">
        <v>101</v>
      </c>
      <c r="I29" s="15" t="s">
        <v>101</v>
      </c>
      <c r="J29" s="15">
        <v>0</v>
      </c>
      <c r="K29" s="15" t="s">
        <v>101</v>
      </c>
      <c r="L29" s="15" t="s">
        <v>101</v>
      </c>
    </row>
    <row r="30" spans="1:12" x14ac:dyDescent="0.2">
      <c r="A30" s="14" t="s">
        <v>146</v>
      </c>
      <c r="B30" s="14" t="s">
        <v>147</v>
      </c>
      <c r="C30" s="15">
        <v>4996</v>
      </c>
      <c r="D30" s="15">
        <v>4996</v>
      </c>
      <c r="E30" s="15" t="s">
        <v>101</v>
      </c>
      <c r="F30" s="15">
        <v>0</v>
      </c>
      <c r="G30" s="15" t="s">
        <v>101</v>
      </c>
      <c r="H30" s="15" t="s">
        <v>101</v>
      </c>
      <c r="I30" s="15" t="s">
        <v>101</v>
      </c>
      <c r="J30" s="15">
        <v>0</v>
      </c>
      <c r="K30" s="15" t="s">
        <v>101</v>
      </c>
      <c r="L30" s="15" t="s">
        <v>101</v>
      </c>
    </row>
    <row r="31" spans="1:12" x14ac:dyDescent="0.2">
      <c r="A31" s="14" t="s">
        <v>148</v>
      </c>
      <c r="B31" s="14" t="s">
        <v>149</v>
      </c>
      <c r="C31" s="15">
        <v>4054.35</v>
      </c>
      <c r="D31" s="15">
        <v>4054.35</v>
      </c>
      <c r="E31" s="15" t="s">
        <v>101</v>
      </c>
      <c r="F31" s="15">
        <v>0</v>
      </c>
      <c r="G31" s="15" t="s">
        <v>101</v>
      </c>
      <c r="H31" s="15" t="s">
        <v>101</v>
      </c>
      <c r="I31" s="15" t="s">
        <v>101</v>
      </c>
      <c r="J31" s="15">
        <v>0</v>
      </c>
      <c r="K31" s="15" t="s">
        <v>101</v>
      </c>
      <c r="L31" s="15" t="s">
        <v>101</v>
      </c>
    </row>
    <row r="32" spans="1:12" x14ac:dyDescent="0.2">
      <c r="A32" s="14" t="s">
        <v>150</v>
      </c>
      <c r="B32" s="14" t="s">
        <v>151</v>
      </c>
      <c r="C32" s="15">
        <v>2691.57</v>
      </c>
      <c r="D32" s="15">
        <v>2691.57</v>
      </c>
      <c r="E32" s="15" t="s">
        <v>101</v>
      </c>
      <c r="F32" s="15">
        <v>0</v>
      </c>
      <c r="G32" s="15" t="s">
        <v>101</v>
      </c>
      <c r="H32" s="15" t="s">
        <v>101</v>
      </c>
      <c r="I32" s="15" t="s">
        <v>101</v>
      </c>
      <c r="J32" s="15">
        <v>0</v>
      </c>
      <c r="K32" s="15" t="s">
        <v>101</v>
      </c>
      <c r="L32" s="15" t="s">
        <v>101</v>
      </c>
    </row>
    <row r="33" spans="1:12" x14ac:dyDescent="0.2">
      <c r="A33" s="14" t="s">
        <v>152</v>
      </c>
      <c r="B33" s="14" t="s">
        <v>153</v>
      </c>
      <c r="C33" s="15">
        <v>212107.98</v>
      </c>
      <c r="D33" s="15">
        <v>212107.98</v>
      </c>
      <c r="E33" s="15" t="s">
        <v>101</v>
      </c>
      <c r="F33" s="15">
        <v>0</v>
      </c>
      <c r="G33" s="15" t="s">
        <v>101</v>
      </c>
      <c r="H33" s="15" t="s">
        <v>101</v>
      </c>
      <c r="I33" s="15" t="s">
        <v>101</v>
      </c>
      <c r="J33" s="15">
        <v>0</v>
      </c>
      <c r="K33" s="15" t="s">
        <v>101</v>
      </c>
      <c r="L33" s="15" t="s">
        <v>101</v>
      </c>
    </row>
    <row r="34" spans="1:12" x14ac:dyDescent="0.2">
      <c r="A34" s="14" t="s">
        <v>154</v>
      </c>
      <c r="B34" s="14" t="s">
        <v>155</v>
      </c>
      <c r="C34" s="15">
        <v>84610.38</v>
      </c>
      <c r="D34" s="15">
        <v>84610.38</v>
      </c>
      <c r="E34" s="15" t="s">
        <v>101</v>
      </c>
      <c r="F34" s="15">
        <v>0</v>
      </c>
      <c r="G34" s="15" t="s">
        <v>101</v>
      </c>
      <c r="H34" s="15" t="s">
        <v>101</v>
      </c>
      <c r="I34" s="15" t="s">
        <v>101</v>
      </c>
      <c r="J34" s="15">
        <v>0</v>
      </c>
      <c r="K34" s="15" t="s">
        <v>101</v>
      </c>
      <c r="L34" s="15" t="s">
        <v>101</v>
      </c>
    </row>
    <row r="35" spans="1:12" x14ac:dyDescent="0.2">
      <c r="A35" s="14" t="s">
        <v>156</v>
      </c>
      <c r="B35" s="14" t="s">
        <v>157</v>
      </c>
      <c r="C35" s="15">
        <v>561904.4</v>
      </c>
      <c r="D35" s="15">
        <v>561904.4</v>
      </c>
      <c r="E35" s="15" t="s">
        <v>101</v>
      </c>
      <c r="F35" s="15">
        <v>0</v>
      </c>
      <c r="G35" s="15" t="s">
        <v>101</v>
      </c>
      <c r="H35" s="15" t="s">
        <v>101</v>
      </c>
      <c r="I35" s="15" t="s">
        <v>101</v>
      </c>
      <c r="J35" s="15">
        <v>0</v>
      </c>
      <c r="K35" s="15" t="s">
        <v>101</v>
      </c>
      <c r="L35" s="15" t="s">
        <v>101</v>
      </c>
    </row>
    <row r="36" spans="1:12" x14ac:dyDescent="0.2">
      <c r="A36" s="14" t="s">
        <v>158</v>
      </c>
      <c r="B36" s="14" t="s">
        <v>159</v>
      </c>
      <c r="C36" s="15">
        <v>350833.73</v>
      </c>
      <c r="D36" s="15">
        <v>2239938</v>
      </c>
      <c r="E36" s="15" t="s">
        <v>101</v>
      </c>
      <c r="F36" s="15">
        <v>1889104.27</v>
      </c>
      <c r="G36" s="15" t="s">
        <v>101</v>
      </c>
      <c r="H36" s="15" t="s">
        <v>101</v>
      </c>
      <c r="I36" s="15" t="s">
        <v>101</v>
      </c>
      <c r="J36" s="15">
        <v>1889104.27</v>
      </c>
      <c r="K36" s="15" t="s">
        <v>101</v>
      </c>
      <c r="L36" s="15" t="s">
        <v>101</v>
      </c>
    </row>
    <row r="37" spans="1:12" x14ac:dyDescent="0.2">
      <c r="A37" s="14" t="s">
        <v>160</v>
      </c>
      <c r="B37" s="14" t="s">
        <v>161</v>
      </c>
      <c r="C37" s="15">
        <v>0</v>
      </c>
      <c r="D37" s="15">
        <v>100000</v>
      </c>
      <c r="E37" s="15" t="s">
        <v>101</v>
      </c>
      <c r="F37" s="15">
        <v>100000</v>
      </c>
      <c r="G37" s="15" t="s">
        <v>101</v>
      </c>
      <c r="H37" s="15" t="s">
        <v>101</v>
      </c>
      <c r="I37" s="15" t="s">
        <v>101</v>
      </c>
      <c r="J37" s="15">
        <v>100000</v>
      </c>
      <c r="K37" s="15" t="s">
        <v>101</v>
      </c>
      <c r="L37" s="15" t="s">
        <v>101</v>
      </c>
    </row>
    <row r="38" spans="1:12" x14ac:dyDescent="0.2">
      <c r="A38" s="14" t="s">
        <v>162</v>
      </c>
      <c r="B38" s="14" t="s">
        <v>163</v>
      </c>
      <c r="C38" s="15">
        <v>0</v>
      </c>
      <c r="D38" s="15">
        <v>2907960</v>
      </c>
      <c r="E38" s="15" t="s">
        <v>101</v>
      </c>
      <c r="F38" s="15">
        <v>2907960</v>
      </c>
      <c r="G38" s="15" t="s">
        <v>101</v>
      </c>
      <c r="H38" s="15" t="s">
        <v>101</v>
      </c>
      <c r="I38" s="15" t="s">
        <v>101</v>
      </c>
      <c r="J38" s="15">
        <v>2907960</v>
      </c>
      <c r="K38" s="15" t="s">
        <v>101</v>
      </c>
      <c r="L38" s="15" t="s">
        <v>101</v>
      </c>
    </row>
    <row r="39" spans="1:12" x14ac:dyDescent="0.2">
      <c r="A39" s="14" t="s">
        <v>164</v>
      </c>
      <c r="B39" s="14" t="s">
        <v>143</v>
      </c>
      <c r="C39" s="15">
        <v>119406</v>
      </c>
      <c r="D39" s="15">
        <v>0</v>
      </c>
      <c r="E39" s="15">
        <v>119406</v>
      </c>
      <c r="F39" s="15" t="s">
        <v>101</v>
      </c>
      <c r="G39" s="15">
        <v>119406</v>
      </c>
      <c r="H39" s="15" t="s">
        <v>101</v>
      </c>
      <c r="I39" s="15" t="s">
        <v>101</v>
      </c>
      <c r="J39" s="15" t="s">
        <v>101</v>
      </c>
      <c r="K39" s="15" t="s">
        <v>101</v>
      </c>
      <c r="L39" s="15" t="s">
        <v>101</v>
      </c>
    </row>
    <row r="40" spans="1:12" x14ac:dyDescent="0.2">
      <c r="A40" s="14" t="s">
        <v>165</v>
      </c>
      <c r="B40" s="14" t="s">
        <v>166</v>
      </c>
      <c r="C40" s="15">
        <v>4584</v>
      </c>
      <c r="D40" s="15">
        <v>0</v>
      </c>
      <c r="E40" s="15">
        <v>4584</v>
      </c>
      <c r="F40" s="15" t="s">
        <v>101</v>
      </c>
      <c r="G40" s="15">
        <v>4584</v>
      </c>
      <c r="H40" s="15" t="s">
        <v>101</v>
      </c>
      <c r="I40" s="15" t="s">
        <v>101</v>
      </c>
      <c r="J40" s="15" t="s">
        <v>101</v>
      </c>
      <c r="K40" s="15" t="s">
        <v>101</v>
      </c>
      <c r="L40" s="15" t="s">
        <v>101</v>
      </c>
    </row>
    <row r="41" spans="1:12" x14ac:dyDescent="0.2">
      <c r="A41" s="14" t="s">
        <v>167</v>
      </c>
      <c r="B41" s="14" t="s">
        <v>168</v>
      </c>
      <c r="C41" s="15">
        <v>4825</v>
      </c>
      <c r="D41" s="15">
        <v>0</v>
      </c>
      <c r="E41" s="15">
        <v>4825</v>
      </c>
      <c r="F41" s="15" t="s">
        <v>101</v>
      </c>
      <c r="G41" s="15">
        <v>4825</v>
      </c>
      <c r="H41" s="15" t="s">
        <v>101</v>
      </c>
      <c r="I41" s="15" t="s">
        <v>101</v>
      </c>
      <c r="J41" s="15" t="s">
        <v>101</v>
      </c>
      <c r="K41" s="15" t="s">
        <v>101</v>
      </c>
      <c r="L41" s="15" t="s">
        <v>101</v>
      </c>
    </row>
    <row r="42" spans="1:12" x14ac:dyDescent="0.2">
      <c r="A42" s="14" t="s">
        <v>169</v>
      </c>
      <c r="B42" s="14" t="s">
        <v>170</v>
      </c>
      <c r="C42" s="15">
        <v>412</v>
      </c>
      <c r="D42" s="15">
        <v>0</v>
      </c>
      <c r="E42" s="15">
        <v>412</v>
      </c>
      <c r="F42" s="15" t="s">
        <v>101</v>
      </c>
      <c r="G42" s="15">
        <v>412</v>
      </c>
      <c r="H42" s="15" t="s">
        <v>101</v>
      </c>
      <c r="I42" s="15" t="s">
        <v>101</v>
      </c>
      <c r="J42" s="15" t="s">
        <v>101</v>
      </c>
      <c r="K42" s="15" t="s">
        <v>101</v>
      </c>
      <c r="L42" s="15" t="s">
        <v>101</v>
      </c>
    </row>
    <row r="43" spans="1:12" x14ac:dyDescent="0.2">
      <c r="A43" s="14" t="s">
        <v>171</v>
      </c>
      <c r="B43" s="14" t="s">
        <v>172</v>
      </c>
      <c r="C43" s="15">
        <v>4120</v>
      </c>
      <c r="D43" s="15">
        <v>0</v>
      </c>
      <c r="E43" s="15">
        <v>4120</v>
      </c>
      <c r="F43" s="15" t="s">
        <v>101</v>
      </c>
      <c r="G43" s="15">
        <v>4120</v>
      </c>
      <c r="H43" s="15" t="s">
        <v>101</v>
      </c>
      <c r="I43" s="15" t="s">
        <v>101</v>
      </c>
      <c r="J43" s="15" t="s">
        <v>101</v>
      </c>
      <c r="K43" s="15" t="s">
        <v>101</v>
      </c>
      <c r="L43" s="15" t="s">
        <v>101</v>
      </c>
    </row>
    <row r="44" spans="1:12" x14ac:dyDescent="0.2">
      <c r="A44" s="14" t="s">
        <v>173</v>
      </c>
      <c r="B44" s="14" t="s">
        <v>174</v>
      </c>
      <c r="C44" s="15">
        <v>259.33</v>
      </c>
      <c r="D44" s="15">
        <v>0</v>
      </c>
      <c r="E44" s="15">
        <v>259.33</v>
      </c>
      <c r="F44" s="15" t="s">
        <v>101</v>
      </c>
      <c r="G44" s="15">
        <v>259.33</v>
      </c>
      <c r="H44" s="15" t="s">
        <v>101</v>
      </c>
      <c r="I44" s="15" t="s">
        <v>101</v>
      </c>
      <c r="J44" s="15" t="s">
        <v>101</v>
      </c>
      <c r="K44" s="15" t="s">
        <v>101</v>
      </c>
      <c r="L44" s="15" t="s">
        <v>101</v>
      </c>
    </row>
    <row r="45" spans="1:12" x14ac:dyDescent="0.2">
      <c r="A45" s="14" t="s">
        <v>175</v>
      </c>
      <c r="B45" s="14" t="s">
        <v>176</v>
      </c>
      <c r="C45" s="15">
        <v>11180.79</v>
      </c>
      <c r="D45" s="15">
        <v>0</v>
      </c>
      <c r="E45" s="15">
        <v>11180.79</v>
      </c>
      <c r="F45" s="15" t="s">
        <v>101</v>
      </c>
      <c r="G45" s="15">
        <v>11180.79</v>
      </c>
      <c r="H45" s="15" t="s">
        <v>101</v>
      </c>
      <c r="I45" s="15" t="s">
        <v>101</v>
      </c>
      <c r="J45" s="15" t="s">
        <v>101</v>
      </c>
      <c r="K45" s="15" t="s">
        <v>101</v>
      </c>
      <c r="L45" s="15" t="s">
        <v>101</v>
      </c>
    </row>
    <row r="46" spans="1:12" x14ac:dyDescent="0.2">
      <c r="A46" s="14" t="s">
        <v>177</v>
      </c>
      <c r="B46" s="14" t="s">
        <v>178</v>
      </c>
      <c r="C46" s="15">
        <v>2691.57</v>
      </c>
      <c r="D46" s="15">
        <v>0</v>
      </c>
      <c r="E46" s="15">
        <v>2691.57</v>
      </c>
      <c r="F46" s="15" t="s">
        <v>101</v>
      </c>
      <c r="G46" s="15">
        <v>2691.57</v>
      </c>
      <c r="H46" s="15" t="s">
        <v>101</v>
      </c>
      <c r="I46" s="15" t="s">
        <v>101</v>
      </c>
      <c r="J46" s="15" t="s">
        <v>101</v>
      </c>
      <c r="K46" s="15" t="s">
        <v>101</v>
      </c>
      <c r="L46" s="15" t="s">
        <v>101</v>
      </c>
    </row>
    <row r="47" spans="1:12" x14ac:dyDescent="0.2">
      <c r="A47" s="14" t="s">
        <v>179</v>
      </c>
      <c r="B47" s="14" t="s">
        <v>180</v>
      </c>
      <c r="C47" s="15">
        <v>1062.71</v>
      </c>
      <c r="D47" s="15">
        <v>0</v>
      </c>
      <c r="E47" s="15">
        <v>1062.71</v>
      </c>
      <c r="F47" s="15" t="s">
        <v>101</v>
      </c>
      <c r="G47" s="15">
        <v>1062.71</v>
      </c>
      <c r="H47" s="15" t="s">
        <v>101</v>
      </c>
      <c r="I47" s="15" t="s">
        <v>101</v>
      </c>
      <c r="J47" s="15" t="s">
        <v>101</v>
      </c>
      <c r="K47" s="15" t="s">
        <v>101</v>
      </c>
      <c r="L47" s="15" t="s">
        <v>101</v>
      </c>
    </row>
    <row r="48" spans="1:12" x14ac:dyDescent="0.2">
      <c r="A48" s="14" t="s">
        <v>181</v>
      </c>
      <c r="B48" s="14" t="s">
        <v>182</v>
      </c>
      <c r="C48" s="15">
        <v>3813.56</v>
      </c>
      <c r="D48" s="15">
        <v>0</v>
      </c>
      <c r="E48" s="15">
        <v>3813.56</v>
      </c>
      <c r="F48" s="15" t="s">
        <v>101</v>
      </c>
      <c r="G48" s="15">
        <v>3813.56</v>
      </c>
      <c r="H48" s="15" t="s">
        <v>101</v>
      </c>
      <c r="I48" s="15" t="s">
        <v>101</v>
      </c>
      <c r="J48" s="15" t="s">
        <v>101</v>
      </c>
      <c r="K48" s="15" t="s">
        <v>101</v>
      </c>
      <c r="L48" s="15" t="s">
        <v>101</v>
      </c>
    </row>
    <row r="49" spans="1:12" x14ac:dyDescent="0.2">
      <c r="A49" s="14" t="s">
        <v>183</v>
      </c>
      <c r="B49" s="14" t="s">
        <v>184</v>
      </c>
      <c r="C49" s="15">
        <v>567766</v>
      </c>
      <c r="D49" s="15">
        <v>0</v>
      </c>
      <c r="E49" s="15">
        <v>567766</v>
      </c>
      <c r="F49" s="15" t="s">
        <v>101</v>
      </c>
      <c r="G49" s="15">
        <v>567766</v>
      </c>
      <c r="H49" s="15" t="s">
        <v>101</v>
      </c>
      <c r="I49" s="15" t="s">
        <v>101</v>
      </c>
      <c r="J49" s="15" t="s">
        <v>101</v>
      </c>
      <c r="K49" s="15" t="s">
        <v>101</v>
      </c>
      <c r="L49" s="15" t="s">
        <v>101</v>
      </c>
    </row>
    <row r="50" spans="1:12" x14ac:dyDescent="0.2">
      <c r="A50" s="14" t="s">
        <v>185</v>
      </c>
      <c r="B50" s="14" t="s">
        <v>186</v>
      </c>
      <c r="C50" s="15">
        <v>24196.18</v>
      </c>
      <c r="D50" s="15">
        <v>0</v>
      </c>
      <c r="E50" s="15">
        <v>24196.18</v>
      </c>
      <c r="F50" s="15" t="s">
        <v>101</v>
      </c>
      <c r="G50" s="15">
        <v>24196.18</v>
      </c>
      <c r="H50" s="15" t="s">
        <v>101</v>
      </c>
      <c r="I50" s="15" t="s">
        <v>101</v>
      </c>
      <c r="J50" s="15" t="s">
        <v>101</v>
      </c>
      <c r="K50" s="15" t="s">
        <v>101</v>
      </c>
      <c r="L50" s="15" t="s">
        <v>101</v>
      </c>
    </row>
    <row r="51" spans="1:12" x14ac:dyDescent="0.2">
      <c r="A51" s="14" t="s">
        <v>187</v>
      </c>
      <c r="B51" s="14" t="s">
        <v>188</v>
      </c>
      <c r="C51" s="15">
        <v>8222.4</v>
      </c>
      <c r="D51" s="15">
        <v>0</v>
      </c>
      <c r="E51" s="15">
        <v>8222.4</v>
      </c>
      <c r="F51" s="15" t="s">
        <v>101</v>
      </c>
      <c r="G51" s="15">
        <v>8222.4</v>
      </c>
      <c r="H51" s="15" t="s">
        <v>101</v>
      </c>
      <c r="I51" s="15" t="s">
        <v>101</v>
      </c>
      <c r="J51" s="15" t="s">
        <v>101</v>
      </c>
      <c r="K51" s="15" t="s">
        <v>101</v>
      </c>
      <c r="L51" s="15" t="s">
        <v>101</v>
      </c>
    </row>
    <row r="52" spans="1:12" x14ac:dyDescent="0.2">
      <c r="A52" s="14" t="s">
        <v>189</v>
      </c>
      <c r="B52" s="14" t="s">
        <v>190</v>
      </c>
      <c r="C52" s="15">
        <v>1014.03</v>
      </c>
      <c r="D52" s="15">
        <v>0</v>
      </c>
      <c r="E52" s="15">
        <v>1014.03</v>
      </c>
      <c r="F52" s="15" t="s">
        <v>101</v>
      </c>
      <c r="G52" s="15">
        <v>1014.03</v>
      </c>
      <c r="H52" s="15" t="s">
        <v>101</v>
      </c>
      <c r="I52" s="15" t="s">
        <v>101</v>
      </c>
      <c r="J52" s="15" t="s">
        <v>101</v>
      </c>
      <c r="K52" s="15" t="s">
        <v>101</v>
      </c>
      <c r="L52" s="15" t="s">
        <v>101</v>
      </c>
    </row>
    <row r="53" spans="1:12" x14ac:dyDescent="0.2">
      <c r="A53" s="14" t="s">
        <v>191</v>
      </c>
      <c r="B53" s="14" t="s">
        <v>192</v>
      </c>
      <c r="C53" s="15">
        <v>13248</v>
      </c>
      <c r="D53" s="15">
        <v>0</v>
      </c>
      <c r="E53" s="15">
        <v>13248</v>
      </c>
      <c r="F53" s="15" t="s">
        <v>101</v>
      </c>
      <c r="G53" s="15">
        <v>13248</v>
      </c>
      <c r="H53" s="15" t="s">
        <v>101</v>
      </c>
      <c r="I53" s="15" t="s">
        <v>101</v>
      </c>
      <c r="J53" s="15" t="s">
        <v>101</v>
      </c>
      <c r="K53" s="15" t="s">
        <v>101</v>
      </c>
      <c r="L53" s="15" t="s">
        <v>101</v>
      </c>
    </row>
    <row r="54" spans="1:12" x14ac:dyDescent="0.2">
      <c r="A54" s="14" t="s">
        <v>193</v>
      </c>
      <c r="B54" s="14" t="s">
        <v>194</v>
      </c>
      <c r="C54" s="15">
        <v>1355.93</v>
      </c>
      <c r="D54" s="15">
        <v>0</v>
      </c>
      <c r="E54" s="15">
        <v>1355.93</v>
      </c>
      <c r="F54" s="15" t="s">
        <v>101</v>
      </c>
      <c r="G54" s="15">
        <v>1355.93</v>
      </c>
      <c r="H54" s="15" t="s">
        <v>101</v>
      </c>
      <c r="I54" s="15" t="s">
        <v>101</v>
      </c>
      <c r="J54" s="15" t="s">
        <v>101</v>
      </c>
      <c r="K54" s="15" t="s">
        <v>101</v>
      </c>
      <c r="L54" s="15" t="s">
        <v>101</v>
      </c>
    </row>
    <row r="55" spans="1:12" x14ac:dyDescent="0.2">
      <c r="A55" s="14" t="s">
        <v>195</v>
      </c>
      <c r="B55" s="14" t="s">
        <v>196</v>
      </c>
      <c r="C55" s="15">
        <v>6575.19</v>
      </c>
      <c r="D55" s="15">
        <v>0</v>
      </c>
      <c r="E55" s="15">
        <v>6575.19</v>
      </c>
      <c r="F55" s="15" t="s">
        <v>101</v>
      </c>
      <c r="G55" s="15">
        <v>6575.19</v>
      </c>
      <c r="H55" s="15" t="s">
        <v>101</v>
      </c>
      <c r="I55" s="15" t="s">
        <v>101</v>
      </c>
      <c r="J55" s="15" t="s">
        <v>101</v>
      </c>
      <c r="K55" s="15" t="s">
        <v>101</v>
      </c>
      <c r="L55" s="15" t="s">
        <v>101</v>
      </c>
    </row>
    <row r="56" spans="1:12" x14ac:dyDescent="0.2">
      <c r="A56" s="14" t="s">
        <v>197</v>
      </c>
      <c r="B56" s="14" t="s">
        <v>198</v>
      </c>
      <c r="C56" s="15">
        <v>245.77</v>
      </c>
      <c r="D56" s="15">
        <v>0</v>
      </c>
      <c r="E56" s="15">
        <v>245.77</v>
      </c>
      <c r="F56" s="15" t="s">
        <v>101</v>
      </c>
      <c r="G56" s="15">
        <v>245.77</v>
      </c>
      <c r="H56" s="15" t="s">
        <v>101</v>
      </c>
      <c r="I56" s="15" t="s">
        <v>101</v>
      </c>
      <c r="J56" s="15" t="s">
        <v>101</v>
      </c>
      <c r="K56" s="15" t="s">
        <v>101</v>
      </c>
      <c r="L56" s="15" t="s">
        <v>101</v>
      </c>
    </row>
    <row r="57" spans="1:12" x14ac:dyDescent="0.2">
      <c r="A57" s="14" t="s">
        <v>199</v>
      </c>
      <c r="B57" s="14" t="s">
        <v>200</v>
      </c>
      <c r="C57" s="15">
        <v>2291.8000000000002</v>
      </c>
      <c r="D57" s="15">
        <v>0</v>
      </c>
      <c r="E57" s="15">
        <v>2291.8000000000002</v>
      </c>
      <c r="F57" s="15" t="s">
        <v>101</v>
      </c>
      <c r="G57" s="15">
        <v>2291.8000000000002</v>
      </c>
      <c r="H57" s="15" t="s">
        <v>101</v>
      </c>
      <c r="I57" s="15" t="s">
        <v>101</v>
      </c>
      <c r="J57" s="15" t="s">
        <v>101</v>
      </c>
      <c r="K57" s="15" t="s">
        <v>101</v>
      </c>
      <c r="L57" s="15" t="s">
        <v>101</v>
      </c>
    </row>
    <row r="58" spans="1:12" x14ac:dyDescent="0.2">
      <c r="A58" s="14" t="s">
        <v>201</v>
      </c>
      <c r="B58" s="14" t="s">
        <v>202</v>
      </c>
      <c r="C58" s="15">
        <v>3300</v>
      </c>
      <c r="D58" s="15">
        <v>0</v>
      </c>
      <c r="E58" s="15">
        <v>3300</v>
      </c>
      <c r="F58" s="15" t="s">
        <v>101</v>
      </c>
      <c r="G58" s="15">
        <v>3300</v>
      </c>
      <c r="H58" s="15" t="s">
        <v>101</v>
      </c>
      <c r="I58" s="15" t="s">
        <v>101</v>
      </c>
      <c r="J58" s="15" t="s">
        <v>101</v>
      </c>
      <c r="K58" s="15" t="s">
        <v>101</v>
      </c>
      <c r="L58" s="15" t="s">
        <v>101</v>
      </c>
    </row>
    <row r="59" spans="1:12" x14ac:dyDescent="0.2">
      <c r="A59" s="14" t="s">
        <v>203</v>
      </c>
      <c r="B59" s="14" t="s">
        <v>204</v>
      </c>
      <c r="C59" s="15">
        <v>42150.91</v>
      </c>
      <c r="D59" s="15">
        <v>0</v>
      </c>
      <c r="E59" s="15">
        <v>42150.91</v>
      </c>
      <c r="F59" s="15" t="s">
        <v>101</v>
      </c>
      <c r="G59" s="15">
        <v>42150.91</v>
      </c>
      <c r="H59" s="15" t="s">
        <v>101</v>
      </c>
      <c r="I59" s="15" t="s">
        <v>101</v>
      </c>
      <c r="J59" s="15" t="s">
        <v>101</v>
      </c>
      <c r="K59" s="15" t="s">
        <v>101</v>
      </c>
      <c r="L59" s="15" t="s">
        <v>101</v>
      </c>
    </row>
    <row r="60" spans="1:12" x14ac:dyDescent="0.2">
      <c r="A60" s="14" t="s">
        <v>205</v>
      </c>
      <c r="B60" s="14" t="s">
        <v>206</v>
      </c>
      <c r="C60" s="15">
        <v>22628.73</v>
      </c>
      <c r="D60" s="15">
        <v>0</v>
      </c>
      <c r="E60" s="15">
        <v>22628.73</v>
      </c>
      <c r="F60" s="15" t="s">
        <v>101</v>
      </c>
      <c r="G60" s="15">
        <v>22628.73</v>
      </c>
      <c r="H60" s="15" t="s">
        <v>101</v>
      </c>
      <c r="I60" s="15" t="s">
        <v>101</v>
      </c>
      <c r="J60" s="15" t="s">
        <v>101</v>
      </c>
      <c r="K60" s="15" t="s">
        <v>101</v>
      </c>
      <c r="L60" s="15" t="s">
        <v>101</v>
      </c>
    </row>
    <row r="61" spans="1:12" x14ac:dyDescent="0.2">
      <c r="A61" s="14" t="s">
        <v>207</v>
      </c>
      <c r="B61" s="14" t="s">
        <v>208</v>
      </c>
      <c r="C61" s="15">
        <v>610.21</v>
      </c>
      <c r="D61" s="15">
        <v>0</v>
      </c>
      <c r="E61" s="15">
        <v>610.21</v>
      </c>
      <c r="F61" s="15" t="s">
        <v>101</v>
      </c>
      <c r="G61" s="15">
        <v>610.21</v>
      </c>
      <c r="H61" s="15" t="s">
        <v>101</v>
      </c>
      <c r="I61" s="15" t="s">
        <v>101</v>
      </c>
      <c r="J61" s="15" t="s">
        <v>101</v>
      </c>
      <c r="K61" s="15" t="s">
        <v>101</v>
      </c>
      <c r="L61" s="15" t="s">
        <v>101</v>
      </c>
    </row>
    <row r="62" spans="1:12" x14ac:dyDescent="0.2">
      <c r="A62" s="14" t="s">
        <v>209</v>
      </c>
      <c r="B62" s="14" t="s">
        <v>210</v>
      </c>
      <c r="C62" s="15">
        <v>4525.4799999999996</v>
      </c>
      <c r="D62" s="15">
        <v>0</v>
      </c>
      <c r="E62" s="15">
        <v>4525.4799999999996</v>
      </c>
      <c r="F62" s="15" t="s">
        <v>101</v>
      </c>
      <c r="G62" s="15">
        <v>4525.4799999999996</v>
      </c>
      <c r="H62" s="15" t="s">
        <v>101</v>
      </c>
      <c r="I62" s="15" t="s">
        <v>101</v>
      </c>
      <c r="J62" s="15" t="s">
        <v>101</v>
      </c>
      <c r="K62" s="15" t="s">
        <v>101</v>
      </c>
      <c r="L62" s="15" t="s">
        <v>101</v>
      </c>
    </row>
    <row r="63" spans="1:12" x14ac:dyDescent="0.2">
      <c r="A63" s="14" t="s">
        <v>211</v>
      </c>
      <c r="B63" s="14" t="s">
        <v>212</v>
      </c>
      <c r="C63" s="15">
        <v>2075</v>
      </c>
      <c r="D63" s="15">
        <v>0</v>
      </c>
      <c r="E63" s="15">
        <v>2075</v>
      </c>
      <c r="F63" s="15" t="s">
        <v>101</v>
      </c>
      <c r="G63" s="15">
        <v>2075</v>
      </c>
      <c r="H63" s="15" t="s">
        <v>101</v>
      </c>
      <c r="I63" s="15" t="s">
        <v>101</v>
      </c>
      <c r="J63" s="15" t="s">
        <v>101</v>
      </c>
      <c r="K63" s="15" t="s">
        <v>101</v>
      </c>
      <c r="L63" s="15" t="s">
        <v>101</v>
      </c>
    </row>
    <row r="64" spans="1:12" x14ac:dyDescent="0.2">
      <c r="A64" s="14" t="s">
        <v>213</v>
      </c>
      <c r="B64" s="14" t="s">
        <v>214</v>
      </c>
      <c r="C64" s="15">
        <v>15041.92</v>
      </c>
      <c r="D64" s="15">
        <v>0</v>
      </c>
      <c r="E64" s="15">
        <v>15041.92</v>
      </c>
      <c r="F64" s="15" t="s">
        <v>101</v>
      </c>
      <c r="G64" s="15">
        <v>15041.92</v>
      </c>
      <c r="H64" s="15" t="s">
        <v>101</v>
      </c>
      <c r="I64" s="15" t="s">
        <v>101</v>
      </c>
      <c r="J64" s="15" t="s">
        <v>101</v>
      </c>
      <c r="K64" s="15" t="s">
        <v>101</v>
      </c>
      <c r="L64" s="15" t="s">
        <v>101</v>
      </c>
    </row>
    <row r="65" spans="1:12" x14ac:dyDescent="0.2">
      <c r="A65" s="14" t="s">
        <v>215</v>
      </c>
      <c r="B65" s="14" t="s">
        <v>216</v>
      </c>
      <c r="C65" s="15">
        <v>6976.13</v>
      </c>
      <c r="D65" s="15">
        <v>0</v>
      </c>
      <c r="E65" s="15">
        <v>6976.13</v>
      </c>
      <c r="F65" s="15" t="s">
        <v>101</v>
      </c>
      <c r="G65" s="15">
        <v>6976.13</v>
      </c>
      <c r="H65" s="15" t="s">
        <v>101</v>
      </c>
      <c r="I65" s="15" t="s">
        <v>101</v>
      </c>
      <c r="J65" s="15" t="s">
        <v>101</v>
      </c>
      <c r="K65" s="15" t="s">
        <v>101</v>
      </c>
      <c r="L65" s="15" t="s">
        <v>101</v>
      </c>
    </row>
    <row r="66" spans="1:12" x14ac:dyDescent="0.2">
      <c r="A66" s="14" t="s">
        <v>217</v>
      </c>
      <c r="B66" s="14" t="s">
        <v>218</v>
      </c>
      <c r="C66" s="15">
        <v>162734.98000000001</v>
      </c>
      <c r="D66" s="15">
        <v>0</v>
      </c>
      <c r="E66" s="15">
        <v>162734.98000000001</v>
      </c>
      <c r="F66" s="15" t="s">
        <v>101</v>
      </c>
      <c r="G66" s="15">
        <v>162734.98000000001</v>
      </c>
      <c r="H66" s="15" t="s">
        <v>101</v>
      </c>
      <c r="I66" s="15" t="s">
        <v>101</v>
      </c>
      <c r="J66" s="15" t="s">
        <v>101</v>
      </c>
      <c r="K66" s="15" t="s">
        <v>101</v>
      </c>
      <c r="L66" s="15" t="s">
        <v>101</v>
      </c>
    </row>
    <row r="67" spans="1:12" x14ac:dyDescent="0.2">
      <c r="A67" s="14" t="s">
        <v>219</v>
      </c>
      <c r="B67" s="14" t="s">
        <v>220</v>
      </c>
      <c r="C67" s="15">
        <v>0</v>
      </c>
      <c r="D67" s="15">
        <v>0</v>
      </c>
      <c r="E67" s="15" t="s">
        <v>101</v>
      </c>
      <c r="F67" s="15">
        <v>0</v>
      </c>
      <c r="G67" s="15" t="s">
        <v>101</v>
      </c>
      <c r="H67" s="15">
        <v>0</v>
      </c>
      <c r="I67" s="15" t="s">
        <v>101</v>
      </c>
      <c r="J67" s="15" t="s">
        <v>101</v>
      </c>
      <c r="K67" s="15" t="s">
        <v>101</v>
      </c>
      <c r="L67" s="15" t="s">
        <v>101</v>
      </c>
    </row>
    <row r="68" spans="1:12" x14ac:dyDescent="0.2">
      <c r="A68" s="14" t="s">
        <v>221</v>
      </c>
      <c r="B68" s="14" t="s">
        <v>123</v>
      </c>
      <c r="C68" s="15">
        <v>347.29</v>
      </c>
      <c r="D68" s="15">
        <v>0</v>
      </c>
      <c r="E68" s="15">
        <v>347.29</v>
      </c>
      <c r="F68" s="15" t="s">
        <v>101</v>
      </c>
      <c r="G68" s="15">
        <v>347.29</v>
      </c>
      <c r="H68" s="15" t="s">
        <v>101</v>
      </c>
      <c r="I68" s="15" t="s">
        <v>101</v>
      </c>
      <c r="J68" s="15" t="s">
        <v>101</v>
      </c>
      <c r="K68" s="15" t="s">
        <v>101</v>
      </c>
      <c r="L68" s="15" t="s">
        <v>101</v>
      </c>
    </row>
    <row r="69" spans="1:12" x14ac:dyDescent="0.2">
      <c r="A69" s="14" t="s">
        <v>222</v>
      </c>
      <c r="B69" s="14" t="s">
        <v>223</v>
      </c>
      <c r="C69" s="15">
        <v>11889.55</v>
      </c>
      <c r="D69" s="15">
        <v>0</v>
      </c>
      <c r="E69" s="15">
        <v>11889.55</v>
      </c>
      <c r="F69" s="15" t="s">
        <v>101</v>
      </c>
      <c r="G69" s="15">
        <v>11889.55</v>
      </c>
      <c r="H69" s="15" t="s">
        <v>101</v>
      </c>
      <c r="I69" s="15" t="s">
        <v>101</v>
      </c>
      <c r="J69" s="15" t="s">
        <v>101</v>
      </c>
      <c r="K69" s="15" t="s">
        <v>101</v>
      </c>
      <c r="L69" s="15" t="s">
        <v>101</v>
      </c>
    </row>
    <row r="70" spans="1:12" x14ac:dyDescent="0.2">
      <c r="A70" s="14" t="s">
        <v>224</v>
      </c>
      <c r="B70" s="14" t="s">
        <v>225</v>
      </c>
      <c r="C70" s="15">
        <v>22781.15</v>
      </c>
      <c r="D70" s="15">
        <v>0</v>
      </c>
      <c r="E70" s="15">
        <v>22781.15</v>
      </c>
      <c r="F70" s="15" t="s">
        <v>101</v>
      </c>
      <c r="G70" s="15">
        <v>22781.15</v>
      </c>
      <c r="H70" s="15" t="s">
        <v>101</v>
      </c>
      <c r="I70" s="15" t="s">
        <v>101</v>
      </c>
      <c r="J70" s="15" t="s">
        <v>101</v>
      </c>
      <c r="K70" s="15" t="s">
        <v>101</v>
      </c>
      <c r="L70" s="15" t="s">
        <v>101</v>
      </c>
    </row>
    <row r="71" spans="1:12" x14ac:dyDescent="0.2">
      <c r="A71" s="14" t="s">
        <v>226</v>
      </c>
      <c r="B71" s="14" t="s">
        <v>227</v>
      </c>
      <c r="C71" s="15">
        <v>438.98</v>
      </c>
      <c r="D71" s="15">
        <v>0</v>
      </c>
      <c r="E71" s="15">
        <v>438.98</v>
      </c>
      <c r="F71" s="15" t="s">
        <v>101</v>
      </c>
      <c r="G71" s="15">
        <v>438.98</v>
      </c>
      <c r="H71" s="15" t="s">
        <v>101</v>
      </c>
      <c r="I71" s="15" t="s">
        <v>101</v>
      </c>
      <c r="J71" s="15" t="s">
        <v>101</v>
      </c>
      <c r="K71" s="15" t="s">
        <v>101</v>
      </c>
      <c r="L71" s="15" t="s">
        <v>101</v>
      </c>
    </row>
    <row r="72" spans="1:12" x14ac:dyDescent="0.2">
      <c r="A72" s="14" t="s">
        <v>228</v>
      </c>
      <c r="B72" s="14" t="s">
        <v>229</v>
      </c>
      <c r="C72" s="15">
        <v>0</v>
      </c>
      <c r="D72" s="15">
        <v>1973882.7</v>
      </c>
      <c r="E72" s="15" t="s">
        <v>101</v>
      </c>
      <c r="F72" s="15">
        <v>1973882.7</v>
      </c>
      <c r="G72" s="15" t="s">
        <v>101</v>
      </c>
      <c r="H72" s="15" t="s">
        <v>101</v>
      </c>
      <c r="I72" s="15" t="s">
        <v>101</v>
      </c>
      <c r="J72" s="15" t="s">
        <v>101</v>
      </c>
      <c r="K72" s="15" t="s">
        <v>101</v>
      </c>
      <c r="L72" s="15">
        <v>1973882.7</v>
      </c>
    </row>
    <row r="73" spans="1:12" x14ac:dyDescent="0.2">
      <c r="A73" s="14" t="s">
        <v>230</v>
      </c>
      <c r="B73" s="14" t="s">
        <v>231</v>
      </c>
      <c r="C73" s="15">
        <v>0</v>
      </c>
      <c r="D73" s="15">
        <v>0</v>
      </c>
      <c r="E73" s="15" t="s">
        <v>101</v>
      </c>
      <c r="F73" s="15">
        <v>0</v>
      </c>
      <c r="G73" s="15" t="s">
        <v>101</v>
      </c>
      <c r="H73" s="15" t="s">
        <v>101</v>
      </c>
      <c r="I73" s="15" t="s">
        <v>101</v>
      </c>
      <c r="J73" s="15" t="s">
        <v>101</v>
      </c>
      <c r="K73" s="15" t="s">
        <v>101</v>
      </c>
      <c r="L73" s="15">
        <v>0</v>
      </c>
    </row>
    <row r="74" spans="1:12" x14ac:dyDescent="0.2">
      <c r="A74" s="14" t="s">
        <v>232</v>
      </c>
      <c r="B74" s="14" t="s">
        <v>233</v>
      </c>
      <c r="C74" s="15">
        <v>0</v>
      </c>
      <c r="D74" s="15">
        <v>1072770.5900000001</v>
      </c>
      <c r="E74" s="15" t="s">
        <v>101</v>
      </c>
      <c r="F74" s="15">
        <v>1072770.5900000001</v>
      </c>
      <c r="G74" s="15" t="s">
        <v>101</v>
      </c>
      <c r="H74" s="15">
        <v>1072770.5900000001</v>
      </c>
      <c r="I74" s="15" t="s">
        <v>101</v>
      </c>
      <c r="J74" s="15" t="s">
        <v>101</v>
      </c>
      <c r="K74" s="15" t="s">
        <v>101</v>
      </c>
      <c r="L74" s="15" t="s">
        <v>101</v>
      </c>
    </row>
    <row r="75" spans="1:12" x14ac:dyDescent="0.2">
      <c r="A75" s="14" t="s">
        <v>234</v>
      </c>
      <c r="B75" s="14" t="s">
        <v>235</v>
      </c>
      <c r="C75" s="15">
        <v>908679.68000000005</v>
      </c>
      <c r="D75" s="15">
        <v>0</v>
      </c>
      <c r="E75" s="15">
        <v>908679.68000000005</v>
      </c>
      <c r="F75" s="15" t="s">
        <v>101</v>
      </c>
      <c r="G75" s="15" t="s">
        <v>101</v>
      </c>
      <c r="H75" s="15" t="s">
        <v>101</v>
      </c>
      <c r="I75" s="15" t="s">
        <v>101</v>
      </c>
      <c r="J75" s="15" t="s">
        <v>101</v>
      </c>
      <c r="K75" s="15">
        <v>908679.68000000005</v>
      </c>
      <c r="L75" s="15" t="s">
        <v>101</v>
      </c>
    </row>
    <row r="76" spans="1:12" x14ac:dyDescent="0.2">
      <c r="A76" s="14" t="s">
        <v>236</v>
      </c>
      <c r="B76" s="14" t="s">
        <v>237</v>
      </c>
      <c r="C76" s="15">
        <v>1355.93</v>
      </c>
      <c r="D76" s="15">
        <v>0</v>
      </c>
      <c r="E76" s="15">
        <v>1355.93</v>
      </c>
      <c r="F76" s="15" t="s">
        <v>101</v>
      </c>
      <c r="G76" s="15" t="s">
        <v>101</v>
      </c>
      <c r="H76" s="15" t="s">
        <v>101</v>
      </c>
      <c r="I76" s="15" t="s">
        <v>101</v>
      </c>
      <c r="J76" s="15" t="s">
        <v>101</v>
      </c>
      <c r="K76" s="15">
        <v>1355.93</v>
      </c>
      <c r="L76" s="15" t="s">
        <v>101</v>
      </c>
    </row>
    <row r="77" spans="1:12" x14ac:dyDescent="0.2">
      <c r="A77" s="14" t="s">
        <v>238</v>
      </c>
      <c r="B77" s="14" t="s">
        <v>239</v>
      </c>
      <c r="C77" s="15">
        <v>162734.98000000001</v>
      </c>
      <c r="D77" s="15">
        <v>0</v>
      </c>
      <c r="E77" s="15">
        <v>162734.98000000001</v>
      </c>
      <c r="F77" s="15" t="s">
        <v>101</v>
      </c>
      <c r="G77" s="15" t="s">
        <v>101</v>
      </c>
      <c r="H77" s="15" t="s">
        <v>101</v>
      </c>
      <c r="I77" s="15" t="s">
        <v>101</v>
      </c>
      <c r="J77" s="15" t="s">
        <v>101</v>
      </c>
      <c r="K77" s="15">
        <v>162734.98000000001</v>
      </c>
      <c r="L77" s="15" t="s">
        <v>101</v>
      </c>
    </row>
    <row r="78" spans="1:12" x14ac:dyDescent="0.2">
      <c r="A78" s="14" t="s">
        <v>240</v>
      </c>
      <c r="B78" s="14" t="s">
        <v>220</v>
      </c>
      <c r="C78" s="15">
        <v>0</v>
      </c>
      <c r="D78" s="15">
        <v>0</v>
      </c>
      <c r="E78" s="15" t="s">
        <v>101</v>
      </c>
      <c r="F78" s="15">
        <v>0</v>
      </c>
      <c r="G78" s="15" t="s">
        <v>101</v>
      </c>
      <c r="H78" s="15" t="s">
        <v>101</v>
      </c>
      <c r="I78" s="15" t="s">
        <v>101</v>
      </c>
      <c r="J78" s="15" t="s">
        <v>101</v>
      </c>
      <c r="K78" s="15" t="s">
        <v>101</v>
      </c>
      <c r="L78" s="15">
        <v>0</v>
      </c>
    </row>
    <row r="79" spans="1:12" x14ac:dyDescent="0.2">
      <c r="B79" s="12" t="s">
        <v>241</v>
      </c>
      <c r="C79" s="15">
        <v>13966033.200000005</v>
      </c>
      <c r="D79" s="15">
        <v>13966033.199999999</v>
      </c>
      <c r="E79" s="15">
        <v>8071575.2500000019</v>
      </c>
      <c r="F79" s="15">
        <v>8071575.25</v>
      </c>
      <c r="G79" s="15">
        <v>1072770.5900000001</v>
      </c>
      <c r="H79" s="15">
        <v>1072770.5899999999</v>
      </c>
      <c r="I79" s="15">
        <v>5926034.0700000003</v>
      </c>
      <c r="J79" s="15">
        <v>5024921.96</v>
      </c>
      <c r="K79" s="15">
        <v>1072770.5900000001</v>
      </c>
      <c r="L79" s="15">
        <v>1973882.7</v>
      </c>
    </row>
    <row r="80" spans="1:12" x14ac:dyDescent="0.2">
      <c r="C80" s="15"/>
      <c r="D80" s="15"/>
      <c r="E80" s="15"/>
      <c r="F80" s="15"/>
      <c r="G80" s="15"/>
      <c r="H80" s="15"/>
      <c r="I80" s="15" t="s">
        <v>101</v>
      </c>
      <c r="J80" s="15">
        <v>901112.11</v>
      </c>
      <c r="K80" s="15">
        <v>901112.11</v>
      </c>
      <c r="L80" s="15"/>
    </row>
    <row r="81" spans="3:12" x14ac:dyDescent="0.2">
      <c r="C81" s="15"/>
      <c r="D81" s="15"/>
      <c r="E81" s="15"/>
      <c r="F81" s="15"/>
      <c r="G81" s="15"/>
      <c r="H81" s="15" t="s">
        <v>242</v>
      </c>
      <c r="I81" s="15">
        <v>5926034.0700000003</v>
      </c>
      <c r="J81" s="15">
        <v>5926034.0700000003</v>
      </c>
      <c r="K81" s="15">
        <v>1973882.7</v>
      </c>
      <c r="L81" s="15">
        <v>1973882.7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0"/>
  <sheetViews>
    <sheetView topLeftCell="A58" workbookViewId="0">
      <selection activeCell="H17" sqref="H17"/>
    </sheetView>
  </sheetViews>
  <sheetFormatPr baseColWidth="10" defaultRowHeight="12" x14ac:dyDescent="0.2"/>
  <cols>
    <col min="1" max="2" width="11.42578125" style="12"/>
    <col min="3" max="3" width="5.85546875" style="12" customWidth="1"/>
    <col min="4" max="4" width="9.28515625" style="12" customWidth="1"/>
    <col min="5" max="5" width="5.5703125" style="12" customWidth="1"/>
    <col min="6" max="6" width="13.7109375" style="12" customWidth="1"/>
    <col min="7" max="7" width="11.42578125" style="12"/>
    <col min="8" max="8" width="22.7109375" style="12" customWidth="1"/>
    <col min="9" max="9" width="21" style="12" customWidth="1"/>
    <col min="10" max="10" width="11.42578125" style="12"/>
    <col min="11" max="12" width="0" style="12" hidden="1" customWidth="1"/>
    <col min="13" max="13" width="13" style="12" bestFit="1" customWidth="1"/>
    <col min="14" max="14" width="11.5703125" style="12" bestFit="1" customWidth="1"/>
    <col min="15" max="15" width="17" style="12" bestFit="1" customWidth="1"/>
    <col min="16" max="16384" width="11.42578125" style="12"/>
  </cols>
  <sheetData>
    <row r="1" spans="1:21" x14ac:dyDescent="0.2">
      <c r="A1" s="11" t="s">
        <v>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 t="s">
        <v>243</v>
      </c>
      <c r="O1" s="11"/>
      <c r="P1" s="11"/>
      <c r="Q1" s="11"/>
      <c r="R1" s="11"/>
      <c r="S1" s="11"/>
      <c r="T1" s="11"/>
      <c r="U1" s="11"/>
    </row>
    <row r="2" spans="1:21" x14ac:dyDescent="0.2">
      <c r="A2" s="11" t="s">
        <v>244</v>
      </c>
      <c r="B2" s="11"/>
      <c r="C2" s="11" t="s">
        <v>245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3">
        <v>0.52430555555555558</v>
      </c>
      <c r="O2" s="11"/>
      <c r="P2" s="11"/>
      <c r="Q2" s="11"/>
      <c r="R2" s="11"/>
      <c r="S2" s="11"/>
      <c r="T2" s="11"/>
      <c r="U2" s="11"/>
    </row>
    <row r="3" spans="1:21" x14ac:dyDescent="0.2">
      <c r="A3" s="11"/>
      <c r="B3" s="11"/>
      <c r="C3" s="11" t="s">
        <v>246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x14ac:dyDescent="0.2">
      <c r="A4" s="11"/>
      <c r="B4" s="11"/>
      <c r="C4" s="11" t="s">
        <v>247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x14ac:dyDescent="0.2">
      <c r="A5" s="11"/>
      <c r="B5" s="11"/>
      <c r="C5" s="11" t="s">
        <v>248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x14ac:dyDescent="0.2">
      <c r="A7" s="11"/>
      <c r="B7" s="11" t="s">
        <v>249</v>
      </c>
      <c r="C7" s="11"/>
      <c r="D7" s="11"/>
      <c r="E7" s="11"/>
      <c r="F7" s="11" t="s">
        <v>250</v>
      </c>
      <c r="G7" s="11" t="s">
        <v>249</v>
      </c>
      <c r="H7" s="11"/>
      <c r="I7" s="11"/>
      <c r="J7" s="11"/>
      <c r="K7" s="11" t="s">
        <v>251</v>
      </c>
      <c r="L7" s="11"/>
      <c r="M7" s="11" t="s">
        <v>252</v>
      </c>
      <c r="N7" s="11"/>
      <c r="O7" s="11"/>
      <c r="P7" s="11"/>
      <c r="Q7" s="11"/>
      <c r="R7" s="11"/>
      <c r="S7" s="11"/>
      <c r="T7" s="11"/>
      <c r="U7" s="11"/>
    </row>
    <row r="8" spans="1:21" x14ac:dyDescent="0.2">
      <c r="A8" s="11" t="s">
        <v>253</v>
      </c>
      <c r="B8" s="11" t="s">
        <v>254</v>
      </c>
      <c r="C8" s="11" t="s">
        <v>255</v>
      </c>
      <c r="D8" s="11" t="s">
        <v>250</v>
      </c>
      <c r="E8" s="11" t="s">
        <v>256</v>
      </c>
      <c r="F8" s="11" t="s">
        <v>257</v>
      </c>
      <c r="G8" s="11" t="s">
        <v>257</v>
      </c>
      <c r="H8" s="11" t="s">
        <v>258</v>
      </c>
      <c r="I8" s="11" t="s">
        <v>259</v>
      </c>
      <c r="J8" s="11" t="s">
        <v>260</v>
      </c>
      <c r="K8" s="11" t="s">
        <v>91</v>
      </c>
      <c r="L8" s="11" t="s">
        <v>92</v>
      </c>
      <c r="M8" s="11" t="s">
        <v>91</v>
      </c>
      <c r="N8" s="11" t="s">
        <v>92</v>
      </c>
      <c r="O8" s="11"/>
      <c r="P8" s="11"/>
      <c r="Q8" s="11"/>
      <c r="R8" s="11"/>
      <c r="S8" s="11"/>
      <c r="T8" s="11"/>
      <c r="U8" s="11"/>
    </row>
    <row r="9" spans="1:21" s="16" customFormat="1" ht="15.75" x14ac:dyDescent="0.25">
      <c r="A9" s="16" t="s">
        <v>261</v>
      </c>
    </row>
    <row r="10" spans="1:21" x14ac:dyDescent="0.2">
      <c r="A10" s="14" t="s">
        <v>262</v>
      </c>
    </row>
    <row r="11" spans="1:21" x14ac:dyDescent="0.2">
      <c r="B11" s="14" t="s">
        <v>263</v>
      </c>
      <c r="C11" s="14" t="s">
        <v>264</v>
      </c>
      <c r="D11" s="14" t="s">
        <v>265</v>
      </c>
      <c r="E11" s="14" t="s">
        <v>266</v>
      </c>
      <c r="F11" s="14" t="s">
        <v>267</v>
      </c>
      <c r="G11" s="14" t="s">
        <v>263</v>
      </c>
      <c r="H11" s="14" t="s">
        <v>268</v>
      </c>
      <c r="I11" s="14" t="s">
        <v>101</v>
      </c>
      <c r="J11" s="14" t="s">
        <v>269</v>
      </c>
      <c r="K11" s="15">
        <v>47719.57</v>
      </c>
      <c r="L11" s="15" t="s">
        <v>101</v>
      </c>
      <c r="M11" s="15">
        <v>154850</v>
      </c>
      <c r="N11" s="15" t="s">
        <v>101</v>
      </c>
      <c r="O11" s="14"/>
      <c r="P11" s="14"/>
      <c r="Q11" s="14"/>
      <c r="R11" s="14"/>
      <c r="S11" s="17"/>
      <c r="T11" s="18"/>
      <c r="U11" s="18"/>
    </row>
    <row r="12" spans="1:21" x14ac:dyDescent="0.2">
      <c r="I12" s="12" t="s">
        <v>270</v>
      </c>
      <c r="K12" s="15">
        <v>47719.57</v>
      </c>
      <c r="L12" s="15">
        <v>0</v>
      </c>
      <c r="M12" s="15">
        <v>154850</v>
      </c>
      <c r="N12" s="15">
        <v>0</v>
      </c>
    </row>
    <row r="13" spans="1:21" x14ac:dyDescent="0.2">
      <c r="I13" s="12" t="s">
        <v>271</v>
      </c>
      <c r="K13" s="15">
        <v>47719.57</v>
      </c>
      <c r="M13" s="15">
        <v>154850</v>
      </c>
    </row>
    <row r="14" spans="1:21" x14ac:dyDescent="0.2">
      <c r="I14" s="12" t="s">
        <v>272</v>
      </c>
      <c r="K14" s="15">
        <v>47719.57</v>
      </c>
      <c r="L14" s="15">
        <v>0</v>
      </c>
      <c r="M14" s="15">
        <v>154850</v>
      </c>
      <c r="N14" s="15">
        <v>0</v>
      </c>
    </row>
    <row r="15" spans="1:21" s="16" customFormat="1" ht="15.75" x14ac:dyDescent="0.25">
      <c r="A15" s="16" t="s">
        <v>273</v>
      </c>
    </row>
    <row r="16" spans="1:21" x14ac:dyDescent="0.2">
      <c r="A16" s="14" t="s">
        <v>262</v>
      </c>
    </row>
    <row r="17" spans="1:21" x14ac:dyDescent="0.2">
      <c r="B17" s="14" t="s">
        <v>263</v>
      </c>
      <c r="C17" s="14" t="s">
        <v>264</v>
      </c>
      <c r="D17" s="14" t="s">
        <v>265</v>
      </c>
      <c r="E17" s="14" t="s">
        <v>266</v>
      </c>
      <c r="F17" s="14" t="s">
        <v>267</v>
      </c>
      <c r="G17" s="14" t="s">
        <v>263</v>
      </c>
      <c r="H17" s="14" t="s">
        <v>268</v>
      </c>
      <c r="I17" s="14" t="s">
        <v>101</v>
      </c>
      <c r="J17" s="14" t="s">
        <v>269</v>
      </c>
      <c r="K17" s="15">
        <v>1070.22</v>
      </c>
      <c r="L17" s="15" t="s">
        <v>101</v>
      </c>
      <c r="M17" s="15">
        <v>3472.88</v>
      </c>
      <c r="N17" s="15" t="s">
        <v>101</v>
      </c>
      <c r="O17" s="14"/>
      <c r="P17" s="14"/>
      <c r="Q17" s="14"/>
      <c r="R17" s="14"/>
      <c r="S17" s="17"/>
      <c r="T17" s="18"/>
      <c r="U17" s="18"/>
    </row>
    <row r="18" spans="1:21" x14ac:dyDescent="0.2">
      <c r="I18" s="12" t="s">
        <v>270</v>
      </c>
      <c r="K18" s="15">
        <v>1070.22</v>
      </c>
      <c r="L18" s="15">
        <v>0</v>
      </c>
      <c r="M18" s="15">
        <v>3472.88</v>
      </c>
      <c r="N18" s="15">
        <v>0</v>
      </c>
    </row>
    <row r="19" spans="1:21" x14ac:dyDescent="0.2">
      <c r="I19" s="12" t="s">
        <v>271</v>
      </c>
      <c r="K19" s="15">
        <v>1070.22</v>
      </c>
      <c r="M19" s="15">
        <v>3472.88</v>
      </c>
    </row>
    <row r="20" spans="1:21" x14ac:dyDescent="0.2">
      <c r="I20" s="12" t="s">
        <v>274</v>
      </c>
      <c r="K20" s="15">
        <v>1070.22</v>
      </c>
      <c r="L20" s="15">
        <v>0</v>
      </c>
      <c r="M20" s="15">
        <v>3472.88</v>
      </c>
      <c r="N20" s="15">
        <v>0</v>
      </c>
    </row>
    <row r="21" spans="1:21" s="16" customFormat="1" ht="15.75" x14ac:dyDescent="0.25">
      <c r="A21" s="16" t="s">
        <v>275</v>
      </c>
    </row>
    <row r="22" spans="1:21" x14ac:dyDescent="0.2">
      <c r="A22" s="14" t="s">
        <v>262</v>
      </c>
    </row>
    <row r="23" spans="1:21" x14ac:dyDescent="0.2">
      <c r="B23" s="14" t="s">
        <v>263</v>
      </c>
      <c r="C23" s="14" t="s">
        <v>264</v>
      </c>
      <c r="D23" s="14" t="s">
        <v>265</v>
      </c>
      <c r="E23" s="14" t="s">
        <v>266</v>
      </c>
      <c r="F23" s="14" t="s">
        <v>267</v>
      </c>
      <c r="G23" s="14" t="s">
        <v>263</v>
      </c>
      <c r="H23" s="14" t="s">
        <v>268</v>
      </c>
      <c r="I23" s="14" t="s">
        <v>101</v>
      </c>
      <c r="J23" s="14" t="s">
        <v>269</v>
      </c>
      <c r="K23" s="15">
        <v>35133.599999999999</v>
      </c>
      <c r="L23" s="15" t="s">
        <v>101</v>
      </c>
      <c r="M23" s="15">
        <v>114008.54</v>
      </c>
      <c r="N23" s="15" t="s">
        <v>101</v>
      </c>
      <c r="O23" s="14"/>
      <c r="P23" s="14"/>
      <c r="Q23" s="14"/>
      <c r="R23" s="14"/>
      <c r="S23" s="17"/>
      <c r="T23" s="18"/>
      <c r="U23" s="18"/>
    </row>
    <row r="24" spans="1:21" s="19" customFormat="1" x14ac:dyDescent="0.2">
      <c r="B24" s="20" t="s">
        <v>276</v>
      </c>
      <c r="C24" s="20" t="s">
        <v>277</v>
      </c>
      <c r="D24" s="20" t="s">
        <v>278</v>
      </c>
      <c r="E24" s="20" t="s">
        <v>279</v>
      </c>
      <c r="F24" s="20" t="s">
        <v>280</v>
      </c>
      <c r="G24" s="20" t="s">
        <v>276</v>
      </c>
      <c r="H24" s="20" t="s">
        <v>281</v>
      </c>
      <c r="I24" s="20" t="s">
        <v>101</v>
      </c>
      <c r="J24" s="20" t="s">
        <v>269</v>
      </c>
      <c r="K24" s="21">
        <v>1352.46</v>
      </c>
      <c r="L24" s="21" t="s">
        <v>101</v>
      </c>
      <c r="M24" s="21">
        <v>4491.53</v>
      </c>
      <c r="N24" s="21" t="s">
        <v>101</v>
      </c>
      <c r="O24" s="20"/>
      <c r="P24" s="20"/>
      <c r="Q24" s="20"/>
      <c r="R24" s="20"/>
      <c r="S24" s="22"/>
      <c r="T24" s="23"/>
      <c r="U24" s="23"/>
    </row>
    <row r="25" spans="1:21" s="19" customFormat="1" x14ac:dyDescent="0.2">
      <c r="B25" s="20" t="s">
        <v>282</v>
      </c>
      <c r="C25" s="20" t="s">
        <v>277</v>
      </c>
      <c r="D25" s="20" t="s">
        <v>283</v>
      </c>
      <c r="E25" s="20" t="s">
        <v>279</v>
      </c>
      <c r="F25" s="20" t="s">
        <v>284</v>
      </c>
      <c r="G25" s="20" t="s">
        <v>282</v>
      </c>
      <c r="H25" s="20" t="s">
        <v>285</v>
      </c>
      <c r="I25" s="20" t="s">
        <v>101</v>
      </c>
      <c r="J25" s="20" t="s">
        <v>269</v>
      </c>
      <c r="K25" s="21">
        <v>513.46</v>
      </c>
      <c r="L25" s="21" t="s">
        <v>101</v>
      </c>
      <c r="M25" s="21">
        <v>1694.92</v>
      </c>
      <c r="N25" s="21" t="s">
        <v>101</v>
      </c>
      <c r="O25" s="20"/>
      <c r="P25" s="20"/>
      <c r="Q25" s="20"/>
      <c r="R25" s="20"/>
      <c r="S25" s="22"/>
      <c r="T25" s="23"/>
      <c r="U25" s="23"/>
    </row>
    <row r="26" spans="1:21" s="19" customFormat="1" x14ac:dyDescent="0.2">
      <c r="B26" s="20" t="s">
        <v>286</v>
      </c>
      <c r="C26" s="20" t="s">
        <v>277</v>
      </c>
      <c r="D26" s="20" t="s">
        <v>287</v>
      </c>
      <c r="E26" s="20" t="s">
        <v>279</v>
      </c>
      <c r="F26" s="20" t="s">
        <v>288</v>
      </c>
      <c r="G26" s="20" t="s">
        <v>286</v>
      </c>
      <c r="H26" s="20" t="s">
        <v>289</v>
      </c>
      <c r="I26" s="20" t="s">
        <v>101</v>
      </c>
      <c r="J26" s="20" t="s">
        <v>269</v>
      </c>
      <c r="K26" s="21">
        <v>5077.63</v>
      </c>
      <c r="L26" s="21" t="s">
        <v>101</v>
      </c>
      <c r="M26" s="21">
        <v>16949.150000000001</v>
      </c>
      <c r="N26" s="21" t="s">
        <v>101</v>
      </c>
      <c r="O26" s="20"/>
      <c r="P26" s="20"/>
      <c r="Q26" s="20"/>
      <c r="R26" s="20"/>
      <c r="S26" s="22"/>
      <c r="T26" s="23"/>
      <c r="U26" s="23"/>
    </row>
    <row r="27" spans="1:21" x14ac:dyDescent="0.2">
      <c r="I27" s="12" t="s">
        <v>270</v>
      </c>
      <c r="K27" s="15">
        <v>42077.149999999994</v>
      </c>
      <c r="L27" s="15">
        <v>0</v>
      </c>
      <c r="M27" s="15">
        <v>137144.13999999998</v>
      </c>
      <c r="N27" s="15">
        <v>0</v>
      </c>
    </row>
    <row r="28" spans="1:21" x14ac:dyDescent="0.2">
      <c r="I28" s="12" t="s">
        <v>271</v>
      </c>
      <c r="K28" s="15">
        <v>42077.149999999994</v>
      </c>
      <c r="M28" s="15">
        <v>137144.13999999998</v>
      </c>
    </row>
    <row r="29" spans="1:21" x14ac:dyDescent="0.2">
      <c r="I29" s="12" t="s">
        <v>290</v>
      </c>
      <c r="K29" s="15">
        <v>42077.149999999994</v>
      </c>
      <c r="L29" s="15">
        <v>0</v>
      </c>
      <c r="M29" s="15">
        <v>137144.13999999998</v>
      </c>
      <c r="N29" s="15">
        <v>0</v>
      </c>
    </row>
    <row r="30" spans="1:21" s="16" customFormat="1" ht="15.75" x14ac:dyDescent="0.25">
      <c r="A30" s="16" t="s">
        <v>291</v>
      </c>
    </row>
    <row r="31" spans="1:21" x14ac:dyDescent="0.2">
      <c r="A31" s="14" t="s">
        <v>262</v>
      </c>
    </row>
    <row r="32" spans="1:21" x14ac:dyDescent="0.2">
      <c r="B32" s="14" t="s">
        <v>263</v>
      </c>
      <c r="C32" s="14" t="s">
        <v>264</v>
      </c>
      <c r="D32" s="14" t="s">
        <v>265</v>
      </c>
      <c r="E32" s="14" t="s">
        <v>266</v>
      </c>
      <c r="F32" s="14" t="s">
        <v>267</v>
      </c>
      <c r="G32" s="14" t="s">
        <v>263</v>
      </c>
      <c r="H32" s="14" t="s">
        <v>268</v>
      </c>
      <c r="I32" s="14" t="s">
        <v>101</v>
      </c>
      <c r="J32" s="14" t="s">
        <v>269</v>
      </c>
      <c r="K32" s="15">
        <v>16308.63</v>
      </c>
      <c r="L32" s="15" t="s">
        <v>101</v>
      </c>
      <c r="M32" s="15">
        <v>52921.52</v>
      </c>
      <c r="N32" s="15" t="s">
        <v>101</v>
      </c>
      <c r="O32" s="14"/>
      <c r="P32" s="14"/>
      <c r="Q32" s="14"/>
      <c r="R32" s="14"/>
      <c r="S32" s="17"/>
      <c r="T32" s="18"/>
      <c r="U32" s="18"/>
    </row>
    <row r="33" spans="2:21" s="19" customFormat="1" x14ac:dyDescent="0.2">
      <c r="B33" s="20" t="s">
        <v>292</v>
      </c>
      <c r="C33" s="20" t="s">
        <v>277</v>
      </c>
      <c r="D33" s="20" t="s">
        <v>293</v>
      </c>
      <c r="E33" s="20" t="s">
        <v>279</v>
      </c>
      <c r="F33" s="20" t="s">
        <v>294</v>
      </c>
      <c r="G33" s="20" t="s">
        <v>292</v>
      </c>
      <c r="H33" s="20" t="s">
        <v>295</v>
      </c>
      <c r="I33" s="20" t="s">
        <v>101</v>
      </c>
      <c r="J33" s="20" t="s">
        <v>269</v>
      </c>
      <c r="K33" s="21">
        <v>321.42</v>
      </c>
      <c r="L33" s="21" t="s">
        <v>101</v>
      </c>
      <c r="M33" s="21">
        <v>1042.3699999999999</v>
      </c>
      <c r="N33" s="21" t="s">
        <v>101</v>
      </c>
      <c r="O33" s="20"/>
      <c r="P33" s="20"/>
      <c r="Q33" s="20"/>
      <c r="R33" s="20"/>
      <c r="S33" s="22"/>
      <c r="T33" s="23"/>
      <c r="U33" s="23"/>
    </row>
    <row r="34" spans="2:21" s="19" customFormat="1" x14ac:dyDescent="0.2">
      <c r="B34" s="20" t="s">
        <v>296</v>
      </c>
      <c r="C34" s="20" t="s">
        <v>277</v>
      </c>
      <c r="D34" s="20" t="s">
        <v>297</v>
      </c>
      <c r="E34" s="20" t="s">
        <v>279</v>
      </c>
      <c r="F34" s="20" t="s">
        <v>298</v>
      </c>
      <c r="G34" s="20" t="s">
        <v>296</v>
      </c>
      <c r="H34" s="20" t="s">
        <v>299</v>
      </c>
      <c r="I34" s="20" t="s">
        <v>101</v>
      </c>
      <c r="J34" s="20" t="s">
        <v>300</v>
      </c>
      <c r="K34" s="21">
        <v>1398.31</v>
      </c>
      <c r="L34" s="21" t="s">
        <v>101</v>
      </c>
      <c r="M34" s="21">
        <v>4565.4799999999996</v>
      </c>
      <c r="N34" s="21" t="s">
        <v>101</v>
      </c>
      <c r="O34" s="20"/>
      <c r="P34" s="20"/>
      <c r="Q34" s="20"/>
      <c r="R34" s="20"/>
      <c r="S34" s="22"/>
      <c r="T34" s="23"/>
      <c r="U34" s="23"/>
    </row>
    <row r="35" spans="2:21" s="19" customFormat="1" x14ac:dyDescent="0.2">
      <c r="B35" s="20" t="s">
        <v>296</v>
      </c>
      <c r="C35" s="20" t="s">
        <v>277</v>
      </c>
      <c r="D35" s="20" t="s">
        <v>301</v>
      </c>
      <c r="E35" s="20" t="s">
        <v>279</v>
      </c>
      <c r="F35" s="20" t="s">
        <v>302</v>
      </c>
      <c r="G35" s="20" t="s">
        <v>296</v>
      </c>
      <c r="H35" s="20" t="s">
        <v>299</v>
      </c>
      <c r="I35" s="20" t="s">
        <v>101</v>
      </c>
      <c r="J35" s="20" t="s">
        <v>300</v>
      </c>
      <c r="K35" s="21">
        <v>1532.2</v>
      </c>
      <c r="L35" s="21" t="s">
        <v>101</v>
      </c>
      <c r="M35" s="21">
        <v>5002.63</v>
      </c>
      <c r="N35" s="21" t="s">
        <v>101</v>
      </c>
      <c r="O35" s="20"/>
      <c r="P35" s="20"/>
      <c r="Q35" s="20"/>
      <c r="R35" s="20"/>
      <c r="S35" s="22"/>
      <c r="T35" s="23"/>
      <c r="U35" s="23"/>
    </row>
    <row r="36" spans="2:21" s="19" customFormat="1" x14ac:dyDescent="0.2">
      <c r="B36" s="20" t="s">
        <v>303</v>
      </c>
      <c r="C36" s="20" t="s">
        <v>277</v>
      </c>
      <c r="D36" s="20" t="s">
        <v>304</v>
      </c>
      <c r="E36" s="20" t="s">
        <v>279</v>
      </c>
      <c r="F36" s="20" t="s">
        <v>305</v>
      </c>
      <c r="G36" s="20" t="s">
        <v>303</v>
      </c>
      <c r="H36" s="20" t="s">
        <v>306</v>
      </c>
      <c r="I36" s="20" t="s">
        <v>101</v>
      </c>
      <c r="J36" s="20" t="s">
        <v>300</v>
      </c>
      <c r="K36" s="21">
        <v>932.2</v>
      </c>
      <c r="L36" s="21" t="s">
        <v>101</v>
      </c>
      <c r="M36" s="21">
        <v>3038.04</v>
      </c>
      <c r="N36" s="21" t="s">
        <v>101</v>
      </c>
      <c r="O36" s="20"/>
      <c r="P36" s="20"/>
      <c r="Q36" s="20"/>
      <c r="R36" s="20"/>
      <c r="S36" s="22"/>
      <c r="T36" s="23"/>
      <c r="U36" s="23"/>
    </row>
    <row r="37" spans="2:21" s="19" customFormat="1" x14ac:dyDescent="0.2">
      <c r="B37" s="20" t="s">
        <v>307</v>
      </c>
      <c r="C37" s="20" t="s">
        <v>277</v>
      </c>
      <c r="D37" s="20" t="s">
        <v>308</v>
      </c>
      <c r="E37" s="20" t="s">
        <v>279</v>
      </c>
      <c r="F37" s="20" t="s">
        <v>309</v>
      </c>
      <c r="G37" s="20" t="s">
        <v>307</v>
      </c>
      <c r="H37" s="20" t="s">
        <v>310</v>
      </c>
      <c r="I37" s="20" t="s">
        <v>101</v>
      </c>
      <c r="J37" s="20" t="s">
        <v>300</v>
      </c>
      <c r="K37" s="21">
        <v>2149.15</v>
      </c>
      <c r="L37" s="21" t="s">
        <v>101</v>
      </c>
      <c r="M37" s="21">
        <v>6984.74</v>
      </c>
      <c r="N37" s="21" t="s">
        <v>101</v>
      </c>
      <c r="O37" s="20"/>
      <c r="P37" s="20"/>
      <c r="Q37" s="20"/>
      <c r="R37" s="20"/>
      <c r="S37" s="22"/>
      <c r="T37" s="23"/>
      <c r="U37" s="23"/>
    </row>
    <row r="38" spans="2:21" s="19" customFormat="1" x14ac:dyDescent="0.2">
      <c r="B38" s="20" t="s">
        <v>311</v>
      </c>
      <c r="C38" s="20" t="s">
        <v>277</v>
      </c>
      <c r="D38" s="20" t="s">
        <v>312</v>
      </c>
      <c r="E38" s="20" t="s">
        <v>279</v>
      </c>
      <c r="F38" s="20" t="s">
        <v>313</v>
      </c>
      <c r="G38" s="20" t="s">
        <v>311</v>
      </c>
      <c r="H38" s="20" t="s">
        <v>314</v>
      </c>
      <c r="I38" s="20" t="s">
        <v>101</v>
      </c>
      <c r="J38" s="20" t="s">
        <v>300</v>
      </c>
      <c r="K38" s="21">
        <v>1050.8499999999999</v>
      </c>
      <c r="L38" s="21" t="s">
        <v>101</v>
      </c>
      <c r="M38" s="21">
        <v>3427.87</v>
      </c>
      <c r="N38" s="21" t="s">
        <v>101</v>
      </c>
      <c r="O38" s="20"/>
      <c r="P38" s="20"/>
      <c r="Q38" s="20"/>
      <c r="R38" s="20"/>
      <c r="S38" s="22"/>
      <c r="T38" s="23"/>
      <c r="U38" s="23"/>
    </row>
    <row r="39" spans="2:21" s="19" customFormat="1" x14ac:dyDescent="0.2">
      <c r="B39" s="20" t="s">
        <v>315</v>
      </c>
      <c r="C39" s="20" t="s">
        <v>277</v>
      </c>
      <c r="D39" s="20" t="s">
        <v>316</v>
      </c>
      <c r="E39" s="20" t="s">
        <v>279</v>
      </c>
      <c r="F39" s="20" t="s">
        <v>317</v>
      </c>
      <c r="G39" s="20" t="s">
        <v>315</v>
      </c>
      <c r="H39" s="20" t="s">
        <v>318</v>
      </c>
      <c r="I39" s="20" t="s">
        <v>101</v>
      </c>
      <c r="J39" s="20" t="s">
        <v>269</v>
      </c>
      <c r="K39" s="21">
        <v>2844.72</v>
      </c>
      <c r="L39" s="21" t="s">
        <v>101</v>
      </c>
      <c r="M39" s="21">
        <v>9199.83</v>
      </c>
      <c r="N39" s="21" t="s">
        <v>101</v>
      </c>
      <c r="O39" s="20"/>
      <c r="P39" s="20"/>
      <c r="Q39" s="20"/>
      <c r="R39" s="20"/>
      <c r="S39" s="22"/>
      <c r="T39" s="23"/>
      <c r="U39" s="23"/>
    </row>
    <row r="40" spans="2:21" s="19" customFormat="1" x14ac:dyDescent="0.2">
      <c r="B40" s="20" t="s">
        <v>319</v>
      </c>
      <c r="C40" s="20" t="s">
        <v>277</v>
      </c>
      <c r="D40" s="20" t="s">
        <v>320</v>
      </c>
      <c r="E40" s="20" t="s">
        <v>279</v>
      </c>
      <c r="F40" s="20" t="s">
        <v>321</v>
      </c>
      <c r="G40" s="20" t="s">
        <v>319</v>
      </c>
      <c r="H40" s="20" t="s">
        <v>322</v>
      </c>
      <c r="I40" s="20" t="s">
        <v>101</v>
      </c>
      <c r="J40" s="20" t="s">
        <v>269</v>
      </c>
      <c r="K40" s="21">
        <v>627.94000000000005</v>
      </c>
      <c r="L40" s="21" t="s">
        <v>101</v>
      </c>
      <c r="M40" s="21">
        <v>2033.9</v>
      </c>
      <c r="N40" s="21" t="s">
        <v>101</v>
      </c>
      <c r="O40" s="20"/>
      <c r="P40" s="20"/>
      <c r="Q40" s="20"/>
      <c r="R40" s="20"/>
      <c r="S40" s="22"/>
      <c r="T40" s="23"/>
      <c r="U40" s="23"/>
    </row>
    <row r="41" spans="2:21" s="19" customFormat="1" x14ac:dyDescent="0.2">
      <c r="B41" s="20" t="s">
        <v>323</v>
      </c>
      <c r="C41" s="20" t="s">
        <v>277</v>
      </c>
      <c r="D41" s="20" t="s">
        <v>324</v>
      </c>
      <c r="E41" s="20" t="s">
        <v>279</v>
      </c>
      <c r="F41" s="20" t="s">
        <v>325</v>
      </c>
      <c r="G41" s="20" t="s">
        <v>323</v>
      </c>
      <c r="H41" s="20" t="s">
        <v>326</v>
      </c>
      <c r="I41" s="20" t="s">
        <v>101</v>
      </c>
      <c r="J41" s="20" t="s">
        <v>269</v>
      </c>
      <c r="K41" s="21">
        <v>556.13</v>
      </c>
      <c r="L41" s="21" t="s">
        <v>101</v>
      </c>
      <c r="M41" s="21">
        <v>1795.76</v>
      </c>
      <c r="N41" s="21" t="s">
        <v>101</v>
      </c>
      <c r="O41" s="20"/>
      <c r="P41" s="20"/>
      <c r="Q41" s="20"/>
      <c r="R41" s="20"/>
      <c r="S41" s="22"/>
      <c r="T41" s="23"/>
      <c r="U41" s="23"/>
    </row>
    <row r="42" spans="2:21" s="19" customFormat="1" x14ac:dyDescent="0.2">
      <c r="B42" s="20" t="s">
        <v>327</v>
      </c>
      <c r="C42" s="20" t="s">
        <v>277</v>
      </c>
      <c r="D42" s="20" t="s">
        <v>328</v>
      </c>
      <c r="E42" s="20" t="s">
        <v>279</v>
      </c>
      <c r="F42" s="20" t="s">
        <v>329</v>
      </c>
      <c r="G42" s="20" t="s">
        <v>330</v>
      </c>
      <c r="H42" s="20" t="s">
        <v>331</v>
      </c>
      <c r="I42" s="20" t="s">
        <v>101</v>
      </c>
      <c r="J42" s="20" t="s">
        <v>269</v>
      </c>
      <c r="K42" s="21">
        <v>341.68</v>
      </c>
      <c r="L42" s="21" t="s">
        <v>101</v>
      </c>
      <c r="M42" s="21">
        <v>1118.6400000000001</v>
      </c>
      <c r="N42" s="21" t="s">
        <v>101</v>
      </c>
      <c r="O42" s="20"/>
      <c r="P42" s="20"/>
      <c r="Q42" s="20"/>
      <c r="R42" s="20"/>
      <c r="S42" s="22"/>
      <c r="T42" s="23"/>
      <c r="U42" s="23"/>
    </row>
    <row r="43" spans="2:21" s="19" customFormat="1" x14ac:dyDescent="0.2">
      <c r="B43" s="20" t="s">
        <v>332</v>
      </c>
      <c r="C43" s="20" t="s">
        <v>277</v>
      </c>
      <c r="D43" s="20" t="s">
        <v>333</v>
      </c>
      <c r="E43" s="20" t="s">
        <v>279</v>
      </c>
      <c r="F43" s="20" t="s">
        <v>334</v>
      </c>
      <c r="G43" s="20" t="s">
        <v>332</v>
      </c>
      <c r="H43" s="20" t="s">
        <v>335</v>
      </c>
      <c r="I43" s="20" t="s">
        <v>101</v>
      </c>
      <c r="J43" s="20" t="s">
        <v>269</v>
      </c>
      <c r="K43" s="21">
        <v>479.08</v>
      </c>
      <c r="L43" s="21" t="s">
        <v>101</v>
      </c>
      <c r="M43" s="21">
        <v>1566.1</v>
      </c>
      <c r="N43" s="21" t="s">
        <v>101</v>
      </c>
      <c r="O43" s="20"/>
      <c r="P43" s="20"/>
      <c r="Q43" s="20"/>
      <c r="R43" s="20"/>
      <c r="S43" s="22"/>
      <c r="T43" s="23"/>
      <c r="U43" s="23"/>
    </row>
    <row r="44" spans="2:21" s="19" customFormat="1" x14ac:dyDescent="0.2">
      <c r="B44" s="20" t="s">
        <v>336</v>
      </c>
      <c r="C44" s="20" t="s">
        <v>277</v>
      </c>
      <c r="D44" s="20" t="s">
        <v>337</v>
      </c>
      <c r="E44" s="20" t="s">
        <v>279</v>
      </c>
      <c r="F44" s="20" t="s">
        <v>338</v>
      </c>
      <c r="G44" s="20" t="s">
        <v>336</v>
      </c>
      <c r="H44" s="20" t="s">
        <v>339</v>
      </c>
      <c r="I44" s="20" t="s">
        <v>101</v>
      </c>
      <c r="J44" s="20" t="s">
        <v>300</v>
      </c>
      <c r="K44" s="21">
        <v>4233.05</v>
      </c>
      <c r="L44" s="21" t="s">
        <v>101</v>
      </c>
      <c r="M44" s="21">
        <v>13863.24</v>
      </c>
      <c r="N44" s="21" t="s">
        <v>101</v>
      </c>
      <c r="O44" s="20"/>
      <c r="P44" s="20"/>
      <c r="Q44" s="20"/>
      <c r="R44" s="20"/>
      <c r="S44" s="22"/>
      <c r="T44" s="23"/>
      <c r="U44" s="23"/>
    </row>
    <row r="45" spans="2:21" s="19" customFormat="1" x14ac:dyDescent="0.2">
      <c r="B45" s="20" t="s">
        <v>276</v>
      </c>
      <c r="C45" s="20" t="s">
        <v>277</v>
      </c>
      <c r="D45" s="20" t="s">
        <v>340</v>
      </c>
      <c r="E45" s="20" t="s">
        <v>279</v>
      </c>
      <c r="F45" s="20" t="s">
        <v>341</v>
      </c>
      <c r="G45" s="20" t="s">
        <v>276</v>
      </c>
      <c r="H45" s="20" t="s">
        <v>342</v>
      </c>
      <c r="I45" s="20" t="s">
        <v>101</v>
      </c>
      <c r="J45" s="20" t="s">
        <v>300</v>
      </c>
      <c r="K45" s="21">
        <v>1881.36</v>
      </c>
      <c r="L45" s="21" t="s">
        <v>101</v>
      </c>
      <c r="M45" s="21">
        <v>6248</v>
      </c>
      <c r="N45" s="21" t="s">
        <v>101</v>
      </c>
      <c r="O45" s="20"/>
      <c r="P45" s="20"/>
      <c r="Q45" s="20"/>
      <c r="R45" s="20"/>
      <c r="S45" s="22"/>
      <c r="T45" s="23"/>
      <c r="U45" s="23"/>
    </row>
    <row r="46" spans="2:21" s="19" customFormat="1" x14ac:dyDescent="0.2">
      <c r="B46" s="20" t="s">
        <v>343</v>
      </c>
      <c r="C46" s="20" t="s">
        <v>277</v>
      </c>
      <c r="D46" s="20" t="s">
        <v>344</v>
      </c>
      <c r="E46" s="20" t="s">
        <v>279</v>
      </c>
      <c r="F46" s="20" t="s">
        <v>345</v>
      </c>
      <c r="G46" s="20" t="s">
        <v>343</v>
      </c>
      <c r="H46" s="20" t="s">
        <v>346</v>
      </c>
      <c r="I46" s="20" t="s">
        <v>101</v>
      </c>
      <c r="J46" s="20" t="s">
        <v>300</v>
      </c>
      <c r="K46" s="21">
        <v>2618.64</v>
      </c>
      <c r="L46" s="21" t="s">
        <v>101</v>
      </c>
      <c r="M46" s="21">
        <v>8730.5499999999993</v>
      </c>
      <c r="N46" s="21" t="s">
        <v>101</v>
      </c>
      <c r="O46" s="20"/>
      <c r="P46" s="20"/>
      <c r="Q46" s="20"/>
      <c r="R46" s="20"/>
      <c r="S46" s="22"/>
      <c r="T46" s="23"/>
      <c r="U46" s="23"/>
    </row>
    <row r="47" spans="2:21" x14ac:dyDescent="0.2">
      <c r="I47" s="12" t="s">
        <v>270</v>
      </c>
      <c r="K47" s="15">
        <v>37275.360000000008</v>
      </c>
      <c r="L47" s="15">
        <v>0</v>
      </c>
      <c r="M47" s="15">
        <v>121538.67</v>
      </c>
      <c r="N47" s="15">
        <v>0</v>
      </c>
    </row>
    <row r="48" spans="2:21" x14ac:dyDescent="0.2">
      <c r="I48" s="12" t="s">
        <v>271</v>
      </c>
      <c r="K48" s="15">
        <v>37275.360000000008</v>
      </c>
      <c r="M48" s="15">
        <v>121538.67</v>
      </c>
    </row>
    <row r="49" spans="1:21" x14ac:dyDescent="0.2">
      <c r="I49" s="12" t="s">
        <v>347</v>
      </c>
      <c r="K49" s="15">
        <v>37275.360000000008</v>
      </c>
      <c r="L49" s="15">
        <v>0</v>
      </c>
      <c r="M49" s="15">
        <v>121538.67</v>
      </c>
      <c r="N49" s="15">
        <v>0</v>
      </c>
    </row>
    <row r="50" spans="1:21" s="16" customFormat="1" ht="15.75" x14ac:dyDescent="0.25">
      <c r="A50" s="16" t="s">
        <v>348</v>
      </c>
    </row>
    <row r="51" spans="1:21" x14ac:dyDescent="0.2">
      <c r="A51" s="14" t="s">
        <v>262</v>
      </c>
    </row>
    <row r="52" spans="1:21" x14ac:dyDescent="0.2">
      <c r="B52" s="14" t="s">
        <v>263</v>
      </c>
      <c r="C52" s="14" t="s">
        <v>264</v>
      </c>
      <c r="D52" s="14" t="s">
        <v>265</v>
      </c>
      <c r="E52" s="14" t="s">
        <v>266</v>
      </c>
      <c r="F52" s="14" t="s">
        <v>267</v>
      </c>
      <c r="G52" s="14" t="s">
        <v>263</v>
      </c>
      <c r="H52" s="14" t="s">
        <v>268</v>
      </c>
      <c r="I52" s="14" t="s">
        <v>101</v>
      </c>
      <c r="J52" s="14" t="s">
        <v>269</v>
      </c>
      <c r="K52" s="15">
        <v>1352.74</v>
      </c>
      <c r="L52" s="15" t="s">
        <v>101</v>
      </c>
      <c r="M52" s="15">
        <v>4389.83</v>
      </c>
      <c r="N52" s="15" t="s">
        <v>101</v>
      </c>
      <c r="O52" s="14"/>
      <c r="P52" s="14"/>
      <c r="Q52" s="14"/>
      <c r="R52" s="14"/>
      <c r="S52" s="17"/>
      <c r="T52" s="18"/>
      <c r="U52" s="18"/>
    </row>
    <row r="53" spans="1:21" x14ac:dyDescent="0.2">
      <c r="I53" s="12" t="s">
        <v>270</v>
      </c>
      <c r="K53" s="15">
        <v>1352.74</v>
      </c>
      <c r="L53" s="15">
        <v>0</v>
      </c>
      <c r="M53" s="15">
        <v>4389.83</v>
      </c>
      <c r="N53" s="15">
        <v>0</v>
      </c>
    </row>
    <row r="54" spans="1:21" x14ac:dyDescent="0.2">
      <c r="I54" s="12" t="s">
        <v>271</v>
      </c>
      <c r="K54" s="15">
        <v>1352.74</v>
      </c>
      <c r="M54" s="15">
        <v>4389.83</v>
      </c>
    </row>
    <row r="55" spans="1:21" x14ac:dyDescent="0.2">
      <c r="I55" s="12" t="s">
        <v>349</v>
      </c>
      <c r="K55" s="15">
        <v>1352.74</v>
      </c>
      <c r="L55" s="15">
        <v>0</v>
      </c>
      <c r="M55" s="15">
        <v>4389.83</v>
      </c>
      <c r="N55" s="15">
        <v>0</v>
      </c>
    </row>
    <row r="56" spans="1:21" s="16" customFormat="1" ht="15.75" x14ac:dyDescent="0.25">
      <c r="A56" s="16" t="s">
        <v>350</v>
      </c>
    </row>
    <row r="57" spans="1:21" x14ac:dyDescent="0.2">
      <c r="A57" s="14" t="s">
        <v>262</v>
      </c>
    </row>
    <row r="58" spans="1:21" x14ac:dyDescent="0.2">
      <c r="B58" s="14" t="s">
        <v>263</v>
      </c>
      <c r="C58" s="14" t="s">
        <v>264</v>
      </c>
      <c r="D58" s="14" t="s">
        <v>265</v>
      </c>
      <c r="E58" s="14" t="s">
        <v>266</v>
      </c>
      <c r="F58" s="14" t="s">
        <v>267</v>
      </c>
      <c r="G58" s="14" t="s">
        <v>263</v>
      </c>
      <c r="H58" s="14" t="s">
        <v>268</v>
      </c>
      <c r="I58" s="14" t="s">
        <v>101</v>
      </c>
      <c r="J58" s="14" t="s">
        <v>269</v>
      </c>
      <c r="K58" s="15">
        <v>1291999.45</v>
      </c>
      <c r="L58" s="15" t="s">
        <v>101</v>
      </c>
      <c r="M58" s="15">
        <v>4192538.23</v>
      </c>
      <c r="N58" s="15" t="s">
        <v>101</v>
      </c>
      <c r="O58" s="14"/>
      <c r="P58" s="14"/>
      <c r="Q58" s="14"/>
      <c r="R58" s="14"/>
      <c r="S58" s="17"/>
      <c r="T58" s="18"/>
      <c r="U58" s="18"/>
    </row>
    <row r="59" spans="1:21" x14ac:dyDescent="0.2">
      <c r="B59" s="14" t="s">
        <v>351</v>
      </c>
      <c r="C59" s="14" t="s">
        <v>277</v>
      </c>
      <c r="D59" s="14" t="s">
        <v>352</v>
      </c>
      <c r="E59" s="14" t="s">
        <v>279</v>
      </c>
      <c r="F59" s="14" t="s">
        <v>353</v>
      </c>
      <c r="G59" s="14" t="s">
        <v>351</v>
      </c>
      <c r="H59" s="14" t="s">
        <v>354</v>
      </c>
      <c r="I59" s="14" t="s">
        <v>101</v>
      </c>
      <c r="J59" s="14" t="s">
        <v>269</v>
      </c>
      <c r="K59" s="15">
        <v>543.05999999999995</v>
      </c>
      <c r="L59" s="15" t="s">
        <v>101</v>
      </c>
      <c r="M59" s="15">
        <v>1754.09</v>
      </c>
      <c r="N59" s="15" t="s">
        <v>101</v>
      </c>
      <c r="O59" s="14"/>
      <c r="P59" s="14"/>
      <c r="Q59" s="14"/>
      <c r="R59" s="14"/>
      <c r="S59" s="17"/>
      <c r="T59" s="18"/>
      <c r="U59" s="18"/>
    </row>
    <row r="60" spans="1:21" x14ac:dyDescent="0.2">
      <c r="B60" s="14" t="s">
        <v>355</v>
      </c>
      <c r="C60" s="14" t="s">
        <v>277</v>
      </c>
      <c r="D60" s="14" t="s">
        <v>356</v>
      </c>
      <c r="E60" s="14" t="s">
        <v>279</v>
      </c>
      <c r="F60" s="14" t="s">
        <v>357</v>
      </c>
      <c r="G60" s="14" t="s">
        <v>355</v>
      </c>
      <c r="H60" s="14" t="s">
        <v>358</v>
      </c>
      <c r="I60" s="14" t="s">
        <v>101</v>
      </c>
      <c r="J60" s="14" t="s">
        <v>269</v>
      </c>
      <c r="K60" s="15">
        <v>15.14</v>
      </c>
      <c r="L60" s="15" t="s">
        <v>101</v>
      </c>
      <c r="M60" s="15">
        <v>48.56</v>
      </c>
      <c r="N60" s="15" t="s">
        <v>101</v>
      </c>
      <c r="O60" s="14"/>
      <c r="P60" s="14"/>
      <c r="Q60" s="14"/>
      <c r="R60" s="14"/>
      <c r="S60" s="17"/>
      <c r="T60" s="18"/>
      <c r="U60" s="18"/>
    </row>
    <row r="61" spans="1:21" x14ac:dyDescent="0.2">
      <c r="B61" s="14" t="s">
        <v>359</v>
      </c>
      <c r="C61" s="14" t="s">
        <v>277</v>
      </c>
      <c r="D61" s="14" t="s">
        <v>360</v>
      </c>
      <c r="E61" s="14" t="s">
        <v>279</v>
      </c>
      <c r="F61" s="14" t="s">
        <v>361</v>
      </c>
      <c r="G61" s="14" t="s">
        <v>359</v>
      </c>
      <c r="H61" s="14" t="s">
        <v>362</v>
      </c>
      <c r="I61" s="14" t="s">
        <v>101</v>
      </c>
      <c r="J61" s="14" t="s">
        <v>269</v>
      </c>
      <c r="K61" s="15">
        <v>64.760000000000005</v>
      </c>
      <c r="L61" s="15" t="s">
        <v>101</v>
      </c>
      <c r="M61" s="15">
        <v>208.47</v>
      </c>
      <c r="N61" s="15" t="s">
        <v>101</v>
      </c>
      <c r="O61" s="14"/>
      <c r="P61" s="14"/>
      <c r="Q61" s="14"/>
      <c r="R61" s="14"/>
      <c r="S61" s="17"/>
      <c r="T61" s="18"/>
      <c r="U61" s="18"/>
    </row>
    <row r="62" spans="1:21" x14ac:dyDescent="0.2">
      <c r="B62" s="14" t="s">
        <v>359</v>
      </c>
      <c r="C62" s="14" t="s">
        <v>277</v>
      </c>
      <c r="D62" s="14" t="s">
        <v>363</v>
      </c>
      <c r="E62" s="14" t="s">
        <v>279</v>
      </c>
      <c r="F62" s="14" t="s">
        <v>364</v>
      </c>
      <c r="G62" s="14" t="s">
        <v>359</v>
      </c>
      <c r="H62" s="14" t="s">
        <v>365</v>
      </c>
      <c r="I62" s="14" t="s">
        <v>101</v>
      </c>
      <c r="J62" s="14" t="s">
        <v>269</v>
      </c>
      <c r="K62" s="15">
        <v>118.47</v>
      </c>
      <c r="L62" s="15" t="s">
        <v>101</v>
      </c>
      <c r="M62" s="15">
        <v>381.36</v>
      </c>
      <c r="N62" s="15" t="s">
        <v>101</v>
      </c>
      <c r="O62" s="14"/>
      <c r="P62" s="14"/>
      <c r="Q62" s="14"/>
      <c r="R62" s="14"/>
      <c r="S62" s="17"/>
      <c r="T62" s="18"/>
      <c r="U62" s="18"/>
    </row>
    <row r="63" spans="1:21" x14ac:dyDescent="0.2">
      <c r="B63" s="14" t="s">
        <v>359</v>
      </c>
      <c r="C63" s="14" t="s">
        <v>277</v>
      </c>
      <c r="D63" s="14" t="s">
        <v>366</v>
      </c>
      <c r="E63" s="14" t="s">
        <v>279</v>
      </c>
      <c r="F63" s="14" t="s">
        <v>367</v>
      </c>
      <c r="G63" s="14" t="s">
        <v>359</v>
      </c>
      <c r="H63" s="14" t="s">
        <v>368</v>
      </c>
      <c r="I63" s="14" t="s">
        <v>101</v>
      </c>
      <c r="J63" s="14" t="s">
        <v>269</v>
      </c>
      <c r="K63" s="15">
        <v>5</v>
      </c>
      <c r="L63" s="15" t="s">
        <v>101</v>
      </c>
      <c r="M63" s="15">
        <v>16.100000000000001</v>
      </c>
      <c r="N63" s="15" t="s">
        <v>101</v>
      </c>
      <c r="O63" s="14"/>
      <c r="P63" s="14"/>
      <c r="Q63" s="14"/>
      <c r="R63" s="14"/>
      <c r="S63" s="17"/>
      <c r="T63" s="18"/>
      <c r="U63" s="18"/>
    </row>
    <row r="64" spans="1:21" x14ac:dyDescent="0.2">
      <c r="B64" s="14" t="s">
        <v>359</v>
      </c>
      <c r="C64" s="14" t="s">
        <v>277</v>
      </c>
      <c r="D64" s="14" t="s">
        <v>369</v>
      </c>
      <c r="E64" s="14" t="s">
        <v>279</v>
      </c>
      <c r="F64" s="14" t="s">
        <v>370</v>
      </c>
      <c r="G64" s="14" t="s">
        <v>359</v>
      </c>
      <c r="H64" s="14" t="s">
        <v>371</v>
      </c>
      <c r="I64" s="14" t="s">
        <v>101</v>
      </c>
      <c r="J64" s="14" t="s">
        <v>269</v>
      </c>
      <c r="K64" s="15">
        <v>23.07</v>
      </c>
      <c r="L64" s="15" t="s">
        <v>101</v>
      </c>
      <c r="M64" s="15">
        <v>74.260000000000005</v>
      </c>
      <c r="N64" s="15" t="s">
        <v>101</v>
      </c>
      <c r="O64" s="14"/>
      <c r="P64" s="14"/>
      <c r="Q64" s="14"/>
      <c r="R64" s="14"/>
      <c r="S64" s="17"/>
      <c r="T64" s="18"/>
      <c r="U64" s="18"/>
    </row>
    <row r="65" spans="2:21" x14ac:dyDescent="0.2">
      <c r="B65" s="14" t="s">
        <v>359</v>
      </c>
      <c r="C65" s="14" t="s">
        <v>277</v>
      </c>
      <c r="D65" s="14" t="s">
        <v>372</v>
      </c>
      <c r="E65" s="14" t="s">
        <v>279</v>
      </c>
      <c r="F65" s="14" t="s">
        <v>373</v>
      </c>
      <c r="G65" s="14" t="s">
        <v>359</v>
      </c>
      <c r="H65" s="14" t="s">
        <v>371</v>
      </c>
      <c r="I65" s="14" t="s">
        <v>101</v>
      </c>
      <c r="J65" s="14" t="s">
        <v>269</v>
      </c>
      <c r="K65" s="15">
        <v>23.07</v>
      </c>
      <c r="L65" s="15" t="s">
        <v>101</v>
      </c>
      <c r="M65" s="15">
        <v>74.260000000000005</v>
      </c>
      <c r="N65" s="15" t="s">
        <v>101</v>
      </c>
      <c r="O65" s="14"/>
      <c r="P65" s="14"/>
      <c r="Q65" s="14"/>
      <c r="R65" s="14"/>
      <c r="S65" s="17"/>
      <c r="T65" s="18"/>
      <c r="U65" s="18"/>
    </row>
    <row r="66" spans="2:21" x14ac:dyDescent="0.2">
      <c r="B66" s="14" t="s">
        <v>359</v>
      </c>
      <c r="C66" s="14" t="s">
        <v>277</v>
      </c>
      <c r="D66" s="14" t="s">
        <v>374</v>
      </c>
      <c r="E66" s="14" t="s">
        <v>279</v>
      </c>
      <c r="F66" s="14" t="s">
        <v>375</v>
      </c>
      <c r="G66" s="14" t="s">
        <v>359</v>
      </c>
      <c r="H66" s="14" t="s">
        <v>354</v>
      </c>
      <c r="I66" s="14" t="s">
        <v>101</v>
      </c>
      <c r="J66" s="14" t="s">
        <v>269</v>
      </c>
      <c r="K66" s="15">
        <v>19.21</v>
      </c>
      <c r="L66" s="15" t="s">
        <v>101</v>
      </c>
      <c r="M66" s="15">
        <v>61.86</v>
      </c>
      <c r="N66" s="15" t="s">
        <v>101</v>
      </c>
      <c r="O66" s="14"/>
      <c r="P66" s="14"/>
      <c r="Q66" s="14"/>
      <c r="R66" s="14"/>
      <c r="S66" s="17"/>
      <c r="T66" s="18"/>
      <c r="U66" s="18"/>
    </row>
    <row r="67" spans="2:21" x14ac:dyDescent="0.2">
      <c r="B67" s="14" t="s">
        <v>359</v>
      </c>
      <c r="C67" s="14" t="s">
        <v>277</v>
      </c>
      <c r="D67" s="14" t="s">
        <v>376</v>
      </c>
      <c r="E67" s="14" t="s">
        <v>279</v>
      </c>
      <c r="F67" s="14" t="s">
        <v>377</v>
      </c>
      <c r="G67" s="14" t="s">
        <v>359</v>
      </c>
      <c r="H67" s="14" t="s">
        <v>354</v>
      </c>
      <c r="I67" s="14" t="s">
        <v>101</v>
      </c>
      <c r="J67" s="14" t="s">
        <v>269</v>
      </c>
      <c r="K67" s="15">
        <v>3.11</v>
      </c>
      <c r="L67" s="15" t="s">
        <v>101</v>
      </c>
      <c r="M67" s="15">
        <v>10.02</v>
      </c>
      <c r="N67" s="15" t="s">
        <v>101</v>
      </c>
      <c r="O67" s="14"/>
      <c r="P67" s="14"/>
      <c r="Q67" s="14"/>
      <c r="R67" s="14"/>
      <c r="S67" s="17"/>
      <c r="T67" s="18"/>
      <c r="U67" s="18"/>
    </row>
    <row r="68" spans="2:21" x14ac:dyDescent="0.2">
      <c r="B68" s="14" t="s">
        <v>359</v>
      </c>
      <c r="C68" s="14" t="s">
        <v>277</v>
      </c>
      <c r="D68" s="14" t="s">
        <v>378</v>
      </c>
      <c r="E68" s="14" t="s">
        <v>279</v>
      </c>
      <c r="F68" s="14" t="s">
        <v>379</v>
      </c>
      <c r="G68" s="14" t="s">
        <v>359</v>
      </c>
      <c r="H68" s="14" t="s">
        <v>354</v>
      </c>
      <c r="I68" s="14" t="s">
        <v>101</v>
      </c>
      <c r="J68" s="14" t="s">
        <v>269</v>
      </c>
      <c r="K68" s="15">
        <v>1.31</v>
      </c>
      <c r="L68" s="15" t="s">
        <v>101</v>
      </c>
      <c r="M68" s="15">
        <v>4.24</v>
      </c>
      <c r="N68" s="15" t="s">
        <v>101</v>
      </c>
      <c r="O68" s="14"/>
      <c r="P68" s="14"/>
      <c r="Q68" s="14"/>
      <c r="R68" s="14"/>
      <c r="S68" s="17"/>
      <c r="T68" s="18"/>
      <c r="U68" s="18"/>
    </row>
    <row r="69" spans="2:21" x14ac:dyDescent="0.2">
      <c r="B69" s="14" t="s">
        <v>380</v>
      </c>
      <c r="C69" s="14" t="s">
        <v>277</v>
      </c>
      <c r="D69" s="14" t="s">
        <v>381</v>
      </c>
      <c r="E69" s="14" t="s">
        <v>279</v>
      </c>
      <c r="F69" s="14" t="s">
        <v>382</v>
      </c>
      <c r="G69" s="14" t="s">
        <v>380</v>
      </c>
      <c r="H69" s="14" t="s">
        <v>383</v>
      </c>
      <c r="I69" s="14" t="s">
        <v>101</v>
      </c>
      <c r="J69" s="14" t="s">
        <v>269</v>
      </c>
      <c r="K69" s="15">
        <v>263.19</v>
      </c>
      <c r="L69" s="15" t="s">
        <v>101</v>
      </c>
      <c r="M69" s="15">
        <v>847.46</v>
      </c>
      <c r="N69" s="15" t="s">
        <v>101</v>
      </c>
      <c r="O69" s="14"/>
      <c r="P69" s="14"/>
      <c r="Q69" s="14"/>
      <c r="R69" s="14"/>
      <c r="S69" s="17"/>
      <c r="T69" s="18"/>
      <c r="U69" s="18"/>
    </row>
    <row r="70" spans="2:21" x14ac:dyDescent="0.2">
      <c r="B70" s="14" t="s">
        <v>384</v>
      </c>
      <c r="C70" s="14" t="s">
        <v>277</v>
      </c>
      <c r="D70" s="14" t="s">
        <v>385</v>
      </c>
      <c r="E70" s="14" t="s">
        <v>279</v>
      </c>
      <c r="F70" s="14" t="s">
        <v>386</v>
      </c>
      <c r="G70" s="14" t="s">
        <v>384</v>
      </c>
      <c r="H70" s="14" t="s">
        <v>387</v>
      </c>
      <c r="I70" s="14" t="s">
        <v>101</v>
      </c>
      <c r="J70" s="14" t="s">
        <v>269</v>
      </c>
      <c r="K70" s="15">
        <v>14.74</v>
      </c>
      <c r="L70" s="15" t="s">
        <v>101</v>
      </c>
      <c r="M70" s="15">
        <v>47.46</v>
      </c>
      <c r="N70" s="15" t="s">
        <v>101</v>
      </c>
      <c r="O70" s="14"/>
      <c r="P70" s="14"/>
      <c r="Q70" s="14"/>
      <c r="R70" s="14"/>
      <c r="S70" s="17"/>
      <c r="T70" s="18"/>
      <c r="U70" s="18"/>
    </row>
    <row r="71" spans="2:21" x14ac:dyDescent="0.2">
      <c r="B71" s="14" t="s">
        <v>388</v>
      </c>
      <c r="C71" s="14" t="s">
        <v>277</v>
      </c>
      <c r="D71" s="14" t="s">
        <v>389</v>
      </c>
      <c r="E71" s="14" t="s">
        <v>279</v>
      </c>
      <c r="F71" s="14" t="s">
        <v>390</v>
      </c>
      <c r="G71" s="14" t="s">
        <v>388</v>
      </c>
      <c r="H71" s="14" t="s">
        <v>391</v>
      </c>
      <c r="I71" s="14" t="s">
        <v>101</v>
      </c>
      <c r="J71" s="14" t="s">
        <v>269</v>
      </c>
      <c r="K71" s="15">
        <v>31.46</v>
      </c>
      <c r="L71" s="15" t="s">
        <v>101</v>
      </c>
      <c r="M71" s="15">
        <v>101.27</v>
      </c>
      <c r="N71" s="15" t="s">
        <v>101</v>
      </c>
      <c r="O71" s="14"/>
      <c r="P71" s="14"/>
      <c r="Q71" s="14"/>
      <c r="R71" s="14"/>
      <c r="S71" s="17"/>
      <c r="T71" s="18"/>
      <c r="U71" s="18"/>
    </row>
    <row r="72" spans="2:21" x14ac:dyDescent="0.2">
      <c r="B72" s="14" t="s">
        <v>388</v>
      </c>
      <c r="C72" s="14" t="s">
        <v>277</v>
      </c>
      <c r="D72" s="14" t="s">
        <v>392</v>
      </c>
      <c r="E72" s="14" t="s">
        <v>279</v>
      </c>
      <c r="F72" s="14" t="s">
        <v>393</v>
      </c>
      <c r="G72" s="14" t="s">
        <v>388</v>
      </c>
      <c r="H72" s="14" t="s">
        <v>371</v>
      </c>
      <c r="I72" s="14" t="s">
        <v>101</v>
      </c>
      <c r="J72" s="14" t="s">
        <v>269</v>
      </c>
      <c r="K72" s="15">
        <v>66.510000000000005</v>
      </c>
      <c r="L72" s="15" t="s">
        <v>101</v>
      </c>
      <c r="M72" s="15">
        <v>214.02</v>
      </c>
      <c r="N72" s="15" t="s">
        <v>101</v>
      </c>
      <c r="O72" s="14"/>
      <c r="P72" s="14"/>
      <c r="Q72" s="14"/>
      <c r="R72" s="14"/>
      <c r="S72" s="17"/>
      <c r="T72" s="18"/>
      <c r="U72" s="18"/>
    </row>
    <row r="73" spans="2:21" x14ac:dyDescent="0.2">
      <c r="B73" s="14" t="s">
        <v>394</v>
      </c>
      <c r="C73" s="14" t="s">
        <v>277</v>
      </c>
      <c r="D73" s="14" t="s">
        <v>395</v>
      </c>
      <c r="E73" s="14" t="s">
        <v>279</v>
      </c>
      <c r="F73" s="14" t="s">
        <v>396</v>
      </c>
      <c r="G73" s="14" t="s">
        <v>394</v>
      </c>
      <c r="H73" s="14" t="s">
        <v>397</v>
      </c>
      <c r="I73" s="14" t="s">
        <v>101</v>
      </c>
      <c r="J73" s="14" t="s">
        <v>269</v>
      </c>
      <c r="K73" s="15">
        <v>27.53</v>
      </c>
      <c r="L73" s="15" t="s">
        <v>101</v>
      </c>
      <c r="M73" s="15">
        <v>88.56</v>
      </c>
      <c r="N73" s="15" t="s">
        <v>101</v>
      </c>
      <c r="O73" s="14"/>
      <c r="P73" s="14"/>
      <c r="Q73" s="14"/>
      <c r="R73" s="14"/>
      <c r="S73" s="17"/>
      <c r="T73" s="18"/>
      <c r="U73" s="18"/>
    </row>
    <row r="74" spans="2:21" x14ac:dyDescent="0.2">
      <c r="B74" s="14" t="s">
        <v>398</v>
      </c>
      <c r="C74" s="14" t="s">
        <v>277</v>
      </c>
      <c r="D74" s="14" t="s">
        <v>399</v>
      </c>
      <c r="E74" s="14" t="s">
        <v>279</v>
      </c>
      <c r="F74" s="14" t="s">
        <v>400</v>
      </c>
      <c r="G74" s="14" t="s">
        <v>398</v>
      </c>
      <c r="H74" s="14" t="s">
        <v>354</v>
      </c>
      <c r="I74" s="14" t="s">
        <v>101</v>
      </c>
      <c r="J74" s="14" t="s">
        <v>269</v>
      </c>
      <c r="K74" s="15">
        <v>380.98</v>
      </c>
      <c r="L74" s="15" t="s">
        <v>101</v>
      </c>
      <c r="M74" s="15">
        <v>1225.25</v>
      </c>
      <c r="N74" s="15" t="s">
        <v>101</v>
      </c>
      <c r="O74" s="14"/>
      <c r="P74" s="14"/>
      <c r="Q74" s="14"/>
      <c r="R74" s="14"/>
      <c r="S74" s="17"/>
      <c r="T74" s="18"/>
      <c r="U74" s="18"/>
    </row>
    <row r="75" spans="2:21" x14ac:dyDescent="0.2">
      <c r="B75" s="14" t="s">
        <v>401</v>
      </c>
      <c r="C75" s="14" t="s">
        <v>277</v>
      </c>
      <c r="D75" s="14" t="s">
        <v>402</v>
      </c>
      <c r="E75" s="14" t="s">
        <v>279</v>
      </c>
      <c r="F75" s="14" t="s">
        <v>403</v>
      </c>
      <c r="G75" s="14" t="s">
        <v>401</v>
      </c>
      <c r="H75" s="14" t="s">
        <v>354</v>
      </c>
      <c r="I75" s="14" t="s">
        <v>101</v>
      </c>
      <c r="J75" s="14" t="s">
        <v>269</v>
      </c>
      <c r="K75" s="15">
        <v>168.49</v>
      </c>
      <c r="L75" s="15" t="s">
        <v>101</v>
      </c>
      <c r="M75" s="15">
        <v>542.04</v>
      </c>
      <c r="N75" s="15" t="s">
        <v>101</v>
      </c>
      <c r="O75" s="14"/>
      <c r="P75" s="14"/>
      <c r="Q75" s="14"/>
      <c r="R75" s="14"/>
      <c r="S75" s="17"/>
      <c r="T75" s="18"/>
      <c r="U75" s="18"/>
    </row>
    <row r="76" spans="2:21" x14ac:dyDescent="0.2">
      <c r="B76" s="14" t="s">
        <v>401</v>
      </c>
      <c r="C76" s="14" t="s">
        <v>277</v>
      </c>
      <c r="D76" s="14" t="s">
        <v>404</v>
      </c>
      <c r="E76" s="14" t="s">
        <v>279</v>
      </c>
      <c r="F76" s="14" t="s">
        <v>405</v>
      </c>
      <c r="G76" s="14" t="s">
        <v>401</v>
      </c>
      <c r="H76" s="14" t="s">
        <v>354</v>
      </c>
      <c r="I76" s="14" t="s">
        <v>101</v>
      </c>
      <c r="J76" s="14" t="s">
        <v>269</v>
      </c>
      <c r="K76" s="15">
        <v>40.26</v>
      </c>
      <c r="L76" s="15" t="s">
        <v>101</v>
      </c>
      <c r="M76" s="15">
        <v>129.53</v>
      </c>
      <c r="N76" s="15" t="s">
        <v>101</v>
      </c>
      <c r="O76" s="14"/>
      <c r="P76" s="14"/>
      <c r="Q76" s="14"/>
      <c r="R76" s="14"/>
      <c r="S76" s="17"/>
      <c r="T76" s="18"/>
      <c r="U76" s="18"/>
    </row>
    <row r="77" spans="2:21" hidden="1" x14ac:dyDescent="0.2">
      <c r="B77" s="14" t="s">
        <v>406</v>
      </c>
      <c r="C77" s="14" t="s">
        <v>277</v>
      </c>
      <c r="D77" s="14" t="s">
        <v>407</v>
      </c>
      <c r="E77" s="14" t="s">
        <v>279</v>
      </c>
      <c r="F77" s="14" t="s">
        <v>408</v>
      </c>
      <c r="G77" s="14" t="s">
        <v>406</v>
      </c>
      <c r="H77" s="14" t="s">
        <v>409</v>
      </c>
      <c r="I77" s="14" t="s">
        <v>101</v>
      </c>
      <c r="J77" s="14" t="s">
        <v>269</v>
      </c>
      <c r="K77" s="15">
        <v>41.94</v>
      </c>
      <c r="L77" s="15" t="s">
        <v>101</v>
      </c>
      <c r="M77" s="15">
        <v>134.75</v>
      </c>
      <c r="N77" s="15" t="s">
        <v>101</v>
      </c>
      <c r="O77" s="14"/>
      <c r="P77" s="14"/>
      <c r="Q77" s="14"/>
      <c r="R77" s="14"/>
      <c r="S77" s="17"/>
      <c r="T77" s="18"/>
      <c r="U77" s="18"/>
    </row>
    <row r="78" spans="2:21" hidden="1" x14ac:dyDescent="0.2">
      <c r="B78" s="14" t="s">
        <v>410</v>
      </c>
      <c r="C78" s="14" t="s">
        <v>277</v>
      </c>
      <c r="D78" s="14" t="s">
        <v>411</v>
      </c>
      <c r="E78" s="14" t="s">
        <v>279</v>
      </c>
      <c r="F78" s="14" t="s">
        <v>412</v>
      </c>
      <c r="G78" s="14" t="s">
        <v>410</v>
      </c>
      <c r="H78" s="14" t="s">
        <v>413</v>
      </c>
      <c r="I78" s="14" t="s">
        <v>101</v>
      </c>
      <c r="J78" s="14" t="s">
        <v>269</v>
      </c>
      <c r="K78" s="15">
        <v>25.42</v>
      </c>
      <c r="L78" s="15" t="s">
        <v>101</v>
      </c>
      <c r="M78" s="15">
        <v>81.78</v>
      </c>
      <c r="N78" s="15" t="s">
        <v>101</v>
      </c>
      <c r="O78" s="14"/>
      <c r="P78" s="14"/>
      <c r="Q78" s="14"/>
      <c r="R78" s="14"/>
      <c r="S78" s="17"/>
      <c r="T78" s="18"/>
      <c r="U78" s="18"/>
    </row>
    <row r="79" spans="2:21" hidden="1" x14ac:dyDescent="0.2">
      <c r="B79" s="14" t="s">
        <v>414</v>
      </c>
      <c r="C79" s="14" t="s">
        <v>277</v>
      </c>
      <c r="D79" s="14" t="s">
        <v>415</v>
      </c>
      <c r="E79" s="14" t="s">
        <v>279</v>
      </c>
      <c r="F79" s="14" t="s">
        <v>416</v>
      </c>
      <c r="G79" s="14" t="s">
        <v>414</v>
      </c>
      <c r="H79" s="14" t="s">
        <v>371</v>
      </c>
      <c r="I79" s="14" t="s">
        <v>101</v>
      </c>
      <c r="J79" s="14" t="s">
        <v>269</v>
      </c>
      <c r="K79" s="15">
        <v>119.63</v>
      </c>
      <c r="L79" s="15" t="s">
        <v>101</v>
      </c>
      <c r="M79" s="15">
        <v>385.07</v>
      </c>
      <c r="N79" s="15" t="s">
        <v>101</v>
      </c>
      <c r="O79" s="14"/>
      <c r="P79" s="14"/>
      <c r="Q79" s="14"/>
      <c r="R79" s="14"/>
      <c r="S79" s="17"/>
      <c r="T79" s="18"/>
      <c r="U79" s="18"/>
    </row>
    <row r="80" spans="2:21" hidden="1" x14ac:dyDescent="0.2">
      <c r="B80" s="14" t="s">
        <v>414</v>
      </c>
      <c r="C80" s="14" t="s">
        <v>277</v>
      </c>
      <c r="D80" s="14" t="s">
        <v>417</v>
      </c>
      <c r="E80" s="14" t="s">
        <v>279</v>
      </c>
      <c r="F80" s="14" t="s">
        <v>418</v>
      </c>
      <c r="G80" s="14" t="s">
        <v>414</v>
      </c>
      <c r="H80" s="14" t="s">
        <v>419</v>
      </c>
      <c r="I80" s="14" t="s">
        <v>101</v>
      </c>
      <c r="J80" s="14" t="s">
        <v>269</v>
      </c>
      <c r="K80" s="15">
        <v>163.22999999999999</v>
      </c>
      <c r="L80" s="15" t="s">
        <v>101</v>
      </c>
      <c r="M80" s="15">
        <v>525.41999999999996</v>
      </c>
      <c r="N80" s="15" t="s">
        <v>101</v>
      </c>
      <c r="O80" s="14"/>
      <c r="P80" s="14"/>
      <c r="Q80" s="14"/>
      <c r="R80" s="14"/>
      <c r="S80" s="17"/>
      <c r="T80" s="18"/>
      <c r="U80" s="18"/>
    </row>
    <row r="81" spans="2:21" hidden="1" x14ac:dyDescent="0.2">
      <c r="B81" s="14" t="s">
        <v>420</v>
      </c>
      <c r="C81" s="14" t="s">
        <v>277</v>
      </c>
      <c r="D81" s="14" t="s">
        <v>421</v>
      </c>
      <c r="E81" s="14" t="s">
        <v>279</v>
      </c>
      <c r="F81" s="14" t="s">
        <v>422</v>
      </c>
      <c r="G81" s="14" t="s">
        <v>420</v>
      </c>
      <c r="H81" s="14" t="s">
        <v>423</v>
      </c>
      <c r="I81" s="14" t="s">
        <v>101</v>
      </c>
      <c r="J81" s="14" t="s">
        <v>269</v>
      </c>
      <c r="K81" s="15">
        <v>46.93</v>
      </c>
      <c r="L81" s="15" t="s">
        <v>101</v>
      </c>
      <c r="M81" s="15">
        <v>150.85</v>
      </c>
      <c r="N81" s="15" t="s">
        <v>101</v>
      </c>
      <c r="O81" s="14"/>
      <c r="P81" s="14"/>
      <c r="Q81" s="14"/>
      <c r="R81" s="14"/>
      <c r="S81" s="17"/>
      <c r="T81" s="18"/>
      <c r="U81" s="18"/>
    </row>
    <row r="82" spans="2:21" hidden="1" x14ac:dyDescent="0.2">
      <c r="B82" s="14" t="s">
        <v>424</v>
      </c>
      <c r="C82" s="14" t="s">
        <v>277</v>
      </c>
      <c r="D82" s="14" t="s">
        <v>425</v>
      </c>
      <c r="E82" s="14" t="s">
        <v>279</v>
      </c>
      <c r="F82" s="14" t="s">
        <v>426</v>
      </c>
      <c r="G82" s="14" t="s">
        <v>424</v>
      </c>
      <c r="H82" s="14" t="s">
        <v>427</v>
      </c>
      <c r="I82" s="14" t="s">
        <v>101</v>
      </c>
      <c r="J82" s="14" t="s">
        <v>269</v>
      </c>
      <c r="K82" s="15">
        <v>13.32</v>
      </c>
      <c r="L82" s="15" t="s">
        <v>101</v>
      </c>
      <c r="M82" s="15">
        <v>42.87</v>
      </c>
      <c r="N82" s="15" t="s">
        <v>101</v>
      </c>
      <c r="O82" s="14"/>
      <c r="P82" s="14"/>
      <c r="Q82" s="14"/>
      <c r="R82" s="14"/>
      <c r="S82" s="17"/>
      <c r="T82" s="18"/>
      <c r="U82" s="18"/>
    </row>
    <row r="83" spans="2:21" hidden="1" x14ac:dyDescent="0.2">
      <c r="B83" s="14" t="s">
        <v>428</v>
      </c>
      <c r="C83" s="14" t="s">
        <v>277</v>
      </c>
      <c r="D83" s="14" t="s">
        <v>429</v>
      </c>
      <c r="E83" s="14" t="s">
        <v>279</v>
      </c>
      <c r="F83" s="14" t="s">
        <v>430</v>
      </c>
      <c r="G83" s="14" t="s">
        <v>428</v>
      </c>
      <c r="H83" s="14" t="s">
        <v>431</v>
      </c>
      <c r="I83" s="14" t="s">
        <v>101</v>
      </c>
      <c r="J83" s="14" t="s">
        <v>269</v>
      </c>
      <c r="K83" s="15">
        <v>445.83</v>
      </c>
      <c r="L83" s="15" t="s">
        <v>101</v>
      </c>
      <c r="M83" s="15">
        <v>1434.23</v>
      </c>
      <c r="N83" s="15" t="s">
        <v>101</v>
      </c>
      <c r="O83" s="14"/>
      <c r="P83" s="14"/>
      <c r="Q83" s="14"/>
      <c r="R83" s="14"/>
      <c r="S83" s="17"/>
      <c r="T83" s="18"/>
      <c r="U83" s="18"/>
    </row>
    <row r="84" spans="2:21" hidden="1" x14ac:dyDescent="0.2">
      <c r="B84" s="14" t="s">
        <v>432</v>
      </c>
      <c r="C84" s="14" t="s">
        <v>277</v>
      </c>
      <c r="D84" s="14" t="s">
        <v>433</v>
      </c>
      <c r="E84" s="14" t="s">
        <v>279</v>
      </c>
      <c r="F84" s="14" t="s">
        <v>434</v>
      </c>
      <c r="G84" s="14" t="s">
        <v>432</v>
      </c>
      <c r="H84" s="14" t="s">
        <v>371</v>
      </c>
      <c r="I84" s="14" t="s">
        <v>101</v>
      </c>
      <c r="J84" s="14" t="s">
        <v>269</v>
      </c>
      <c r="K84" s="15">
        <v>19.47</v>
      </c>
      <c r="L84" s="15" t="s">
        <v>101</v>
      </c>
      <c r="M84" s="15">
        <v>62.54</v>
      </c>
      <c r="N84" s="15" t="s">
        <v>101</v>
      </c>
      <c r="O84" s="14"/>
      <c r="P84" s="14"/>
      <c r="Q84" s="14"/>
      <c r="R84" s="14"/>
      <c r="S84" s="17"/>
      <c r="T84" s="18"/>
      <c r="U84" s="18"/>
    </row>
    <row r="85" spans="2:21" x14ac:dyDescent="0.2">
      <c r="B85" s="14" t="s">
        <v>435</v>
      </c>
      <c r="C85" s="14" t="s">
        <v>277</v>
      </c>
      <c r="D85" s="14" t="s">
        <v>436</v>
      </c>
      <c r="E85" s="14" t="s">
        <v>279</v>
      </c>
      <c r="F85" s="14" t="s">
        <v>437</v>
      </c>
      <c r="G85" s="14" t="s">
        <v>435</v>
      </c>
      <c r="H85" s="14" t="s">
        <v>371</v>
      </c>
      <c r="I85" s="14" t="s">
        <v>101</v>
      </c>
      <c r="J85" s="14" t="s">
        <v>269</v>
      </c>
      <c r="K85" s="15">
        <v>365.48</v>
      </c>
      <c r="L85" s="15" t="s">
        <v>101</v>
      </c>
      <c r="M85" s="15">
        <v>1178.68</v>
      </c>
      <c r="N85" s="15" t="s">
        <v>101</v>
      </c>
      <c r="O85" s="14"/>
      <c r="P85" s="14"/>
      <c r="Q85" s="14"/>
      <c r="R85" s="14"/>
      <c r="S85" s="17"/>
      <c r="T85" s="18"/>
      <c r="U85" s="18"/>
    </row>
    <row r="86" spans="2:21" x14ac:dyDescent="0.2">
      <c r="B86" s="14" t="s">
        <v>438</v>
      </c>
      <c r="C86" s="14" t="s">
        <v>277</v>
      </c>
      <c r="D86" s="14" t="s">
        <v>439</v>
      </c>
      <c r="E86" s="14" t="s">
        <v>279</v>
      </c>
      <c r="F86" s="14" t="s">
        <v>440</v>
      </c>
      <c r="G86" s="14" t="s">
        <v>438</v>
      </c>
      <c r="H86" s="14" t="s">
        <v>441</v>
      </c>
      <c r="I86" s="14" t="s">
        <v>101</v>
      </c>
      <c r="J86" s="14" t="s">
        <v>269</v>
      </c>
      <c r="K86" s="15">
        <v>82.9</v>
      </c>
      <c r="L86" s="15" t="s">
        <v>101</v>
      </c>
      <c r="M86" s="15">
        <v>269.49</v>
      </c>
      <c r="N86" s="15" t="s">
        <v>101</v>
      </c>
      <c r="O86" s="14"/>
      <c r="P86" s="14"/>
      <c r="Q86" s="14"/>
      <c r="R86" s="14"/>
      <c r="S86" s="17"/>
      <c r="T86" s="18"/>
      <c r="U86" s="18"/>
    </row>
    <row r="87" spans="2:21" x14ac:dyDescent="0.2">
      <c r="B87" s="14" t="s">
        <v>438</v>
      </c>
      <c r="C87" s="14" t="s">
        <v>277</v>
      </c>
      <c r="D87" s="14" t="s">
        <v>442</v>
      </c>
      <c r="E87" s="14" t="s">
        <v>279</v>
      </c>
      <c r="F87" s="14" t="s">
        <v>443</v>
      </c>
      <c r="G87" s="14" t="s">
        <v>438</v>
      </c>
      <c r="H87" s="14" t="s">
        <v>444</v>
      </c>
      <c r="I87" s="14" t="s">
        <v>101</v>
      </c>
      <c r="J87" s="14" t="s">
        <v>269</v>
      </c>
      <c r="K87" s="15">
        <v>25.03</v>
      </c>
      <c r="L87" s="15" t="s">
        <v>101</v>
      </c>
      <c r="M87" s="15">
        <v>81.36</v>
      </c>
      <c r="N87" s="15" t="s">
        <v>101</v>
      </c>
      <c r="O87" s="14"/>
      <c r="P87" s="14"/>
      <c r="Q87" s="14"/>
      <c r="R87" s="14"/>
      <c r="S87" s="17"/>
      <c r="T87" s="18"/>
      <c r="U87" s="18"/>
    </row>
    <row r="88" spans="2:21" x14ac:dyDescent="0.2">
      <c r="B88" s="14" t="s">
        <v>445</v>
      </c>
      <c r="C88" s="14" t="s">
        <v>277</v>
      </c>
      <c r="D88" s="14" t="s">
        <v>446</v>
      </c>
      <c r="E88" s="14" t="s">
        <v>279</v>
      </c>
      <c r="F88" s="14" t="s">
        <v>447</v>
      </c>
      <c r="G88" s="14" t="s">
        <v>445</v>
      </c>
      <c r="H88" s="14" t="s">
        <v>448</v>
      </c>
      <c r="I88" s="14" t="s">
        <v>101</v>
      </c>
      <c r="J88" s="14" t="s">
        <v>269</v>
      </c>
      <c r="K88" s="15">
        <v>27.99</v>
      </c>
      <c r="L88" s="15" t="s">
        <v>101</v>
      </c>
      <c r="M88" s="15">
        <v>91.53</v>
      </c>
      <c r="N88" s="15" t="s">
        <v>101</v>
      </c>
      <c r="O88" s="14"/>
      <c r="P88" s="14"/>
      <c r="Q88" s="14"/>
      <c r="R88" s="14"/>
      <c r="S88" s="17"/>
      <c r="T88" s="18"/>
      <c r="U88" s="18"/>
    </row>
    <row r="89" spans="2:21" x14ac:dyDescent="0.2">
      <c r="B89" s="14" t="s">
        <v>449</v>
      </c>
      <c r="C89" s="14" t="s">
        <v>277</v>
      </c>
      <c r="D89" s="14" t="s">
        <v>450</v>
      </c>
      <c r="E89" s="14" t="s">
        <v>279</v>
      </c>
      <c r="F89" s="14" t="s">
        <v>451</v>
      </c>
      <c r="G89" s="14" t="s">
        <v>449</v>
      </c>
      <c r="H89" s="14" t="s">
        <v>452</v>
      </c>
      <c r="I89" s="14" t="s">
        <v>101</v>
      </c>
      <c r="J89" s="14" t="s">
        <v>269</v>
      </c>
      <c r="K89" s="15">
        <v>260.75</v>
      </c>
      <c r="L89" s="15" t="s">
        <v>101</v>
      </c>
      <c r="M89" s="15">
        <v>847.46</v>
      </c>
      <c r="N89" s="15" t="s">
        <v>101</v>
      </c>
      <c r="O89" s="14"/>
      <c r="P89" s="14"/>
      <c r="Q89" s="14"/>
      <c r="R89" s="14"/>
      <c r="S89" s="17"/>
      <c r="T89" s="18"/>
      <c r="U89" s="18"/>
    </row>
    <row r="90" spans="2:21" x14ac:dyDescent="0.2">
      <c r="B90" s="14" t="s">
        <v>449</v>
      </c>
      <c r="C90" s="14" t="s">
        <v>277</v>
      </c>
      <c r="D90" s="14" t="s">
        <v>453</v>
      </c>
      <c r="E90" s="14" t="s">
        <v>279</v>
      </c>
      <c r="F90" s="14" t="s">
        <v>454</v>
      </c>
      <c r="G90" s="14" t="s">
        <v>449</v>
      </c>
      <c r="H90" s="14" t="s">
        <v>455</v>
      </c>
      <c r="I90" s="14" t="s">
        <v>101</v>
      </c>
      <c r="J90" s="14" t="s">
        <v>269</v>
      </c>
      <c r="K90" s="15">
        <v>230.25</v>
      </c>
      <c r="L90" s="15" t="s">
        <v>101</v>
      </c>
      <c r="M90" s="15">
        <v>748.31</v>
      </c>
      <c r="N90" s="15" t="s">
        <v>101</v>
      </c>
      <c r="O90" s="14"/>
      <c r="P90" s="14"/>
      <c r="Q90" s="14"/>
      <c r="R90" s="14"/>
      <c r="S90" s="17"/>
      <c r="T90" s="18"/>
      <c r="U90" s="18"/>
    </row>
    <row r="91" spans="2:21" x14ac:dyDescent="0.2">
      <c r="B91" s="14" t="s">
        <v>456</v>
      </c>
      <c r="C91" s="14" t="s">
        <v>277</v>
      </c>
      <c r="D91" s="14" t="s">
        <v>457</v>
      </c>
      <c r="E91" s="14" t="s">
        <v>279</v>
      </c>
      <c r="F91" s="14" t="s">
        <v>458</v>
      </c>
      <c r="G91" s="14" t="s">
        <v>456</v>
      </c>
      <c r="H91" s="14" t="s">
        <v>459</v>
      </c>
      <c r="I91" s="14" t="s">
        <v>101</v>
      </c>
      <c r="J91" s="14" t="s">
        <v>269</v>
      </c>
      <c r="K91" s="15">
        <v>35.86</v>
      </c>
      <c r="L91" s="15" t="s">
        <v>101</v>
      </c>
      <c r="M91" s="15">
        <v>116.53</v>
      </c>
      <c r="N91" s="15" t="s">
        <v>101</v>
      </c>
      <c r="O91" s="14"/>
      <c r="P91" s="14"/>
      <c r="Q91" s="14"/>
      <c r="R91" s="14"/>
      <c r="S91" s="17"/>
      <c r="T91" s="18"/>
      <c r="U91" s="18"/>
    </row>
    <row r="92" spans="2:21" x14ac:dyDescent="0.2">
      <c r="B92" s="14" t="s">
        <v>456</v>
      </c>
      <c r="C92" s="14" t="s">
        <v>277</v>
      </c>
      <c r="D92" s="14" t="s">
        <v>460</v>
      </c>
      <c r="E92" s="14" t="s">
        <v>279</v>
      </c>
      <c r="F92" s="14" t="s">
        <v>461</v>
      </c>
      <c r="G92" s="14" t="s">
        <v>456</v>
      </c>
      <c r="H92" s="14" t="s">
        <v>459</v>
      </c>
      <c r="I92" s="14" t="s">
        <v>101</v>
      </c>
      <c r="J92" s="14" t="s">
        <v>269</v>
      </c>
      <c r="K92" s="15">
        <v>33.25</v>
      </c>
      <c r="L92" s="15" t="s">
        <v>101</v>
      </c>
      <c r="M92" s="15">
        <v>108.05</v>
      </c>
      <c r="N92" s="15" t="s">
        <v>101</v>
      </c>
      <c r="O92" s="14"/>
      <c r="P92" s="14"/>
      <c r="Q92" s="14"/>
      <c r="R92" s="14"/>
      <c r="S92" s="17"/>
      <c r="T92" s="18"/>
      <c r="U92" s="18"/>
    </row>
    <row r="93" spans="2:21" x14ac:dyDescent="0.2">
      <c r="B93" s="14" t="s">
        <v>462</v>
      </c>
      <c r="C93" s="14" t="s">
        <v>277</v>
      </c>
      <c r="D93" s="14" t="s">
        <v>463</v>
      </c>
      <c r="E93" s="14" t="s">
        <v>279</v>
      </c>
      <c r="F93" s="14" t="s">
        <v>464</v>
      </c>
      <c r="G93" s="14" t="s">
        <v>462</v>
      </c>
      <c r="H93" s="14" t="s">
        <v>465</v>
      </c>
      <c r="I93" s="14" t="s">
        <v>101</v>
      </c>
      <c r="J93" s="14" t="s">
        <v>269</v>
      </c>
      <c r="K93" s="15">
        <v>60.39</v>
      </c>
      <c r="L93" s="15" t="s">
        <v>101</v>
      </c>
      <c r="M93" s="15">
        <v>196.44</v>
      </c>
      <c r="N93" s="15" t="s">
        <v>101</v>
      </c>
      <c r="O93" s="14"/>
      <c r="P93" s="14"/>
      <c r="Q93" s="14"/>
      <c r="R93" s="14"/>
      <c r="S93" s="17"/>
      <c r="T93" s="18"/>
      <c r="U93" s="18"/>
    </row>
    <row r="94" spans="2:21" x14ac:dyDescent="0.2">
      <c r="B94" s="14" t="s">
        <v>466</v>
      </c>
      <c r="C94" s="14" t="s">
        <v>277</v>
      </c>
      <c r="D94" s="14" t="s">
        <v>467</v>
      </c>
      <c r="E94" s="14" t="s">
        <v>279</v>
      </c>
      <c r="F94" s="14" t="s">
        <v>468</v>
      </c>
      <c r="G94" s="14" t="s">
        <v>466</v>
      </c>
      <c r="H94" s="14" t="s">
        <v>469</v>
      </c>
      <c r="I94" s="14" t="s">
        <v>101</v>
      </c>
      <c r="J94" s="14" t="s">
        <v>269</v>
      </c>
      <c r="K94" s="15">
        <v>33.68</v>
      </c>
      <c r="L94" s="15" t="s">
        <v>101</v>
      </c>
      <c r="M94" s="15">
        <v>109.41</v>
      </c>
      <c r="N94" s="15" t="s">
        <v>101</v>
      </c>
      <c r="O94" s="14"/>
      <c r="P94" s="14"/>
      <c r="Q94" s="14"/>
      <c r="R94" s="14"/>
      <c r="S94" s="17"/>
      <c r="T94" s="18"/>
      <c r="U94" s="18"/>
    </row>
    <row r="95" spans="2:21" x14ac:dyDescent="0.2">
      <c r="B95" s="14" t="s">
        <v>466</v>
      </c>
      <c r="C95" s="14" t="s">
        <v>277</v>
      </c>
      <c r="D95" s="14" t="s">
        <v>470</v>
      </c>
      <c r="E95" s="14" t="s">
        <v>279</v>
      </c>
      <c r="F95" s="14" t="s">
        <v>471</v>
      </c>
      <c r="G95" s="14" t="s">
        <v>466</v>
      </c>
      <c r="H95" s="14" t="s">
        <v>472</v>
      </c>
      <c r="I95" s="14" t="s">
        <v>101</v>
      </c>
      <c r="J95" s="14" t="s">
        <v>269</v>
      </c>
      <c r="K95" s="15">
        <v>10.17</v>
      </c>
      <c r="L95" s="15" t="s">
        <v>101</v>
      </c>
      <c r="M95" s="15">
        <v>33.049999999999997</v>
      </c>
      <c r="N95" s="15" t="s">
        <v>101</v>
      </c>
      <c r="O95" s="14"/>
      <c r="P95" s="14"/>
      <c r="Q95" s="14"/>
      <c r="R95" s="14"/>
      <c r="S95" s="17"/>
      <c r="T95" s="18"/>
      <c r="U95" s="18"/>
    </row>
    <row r="96" spans="2:21" x14ac:dyDescent="0.2">
      <c r="B96" s="14" t="s">
        <v>473</v>
      </c>
      <c r="C96" s="14" t="s">
        <v>277</v>
      </c>
      <c r="D96" s="14" t="s">
        <v>474</v>
      </c>
      <c r="E96" s="14" t="s">
        <v>279</v>
      </c>
      <c r="F96" s="14" t="s">
        <v>475</v>
      </c>
      <c r="G96" s="14" t="s">
        <v>473</v>
      </c>
      <c r="H96" s="14" t="s">
        <v>476</v>
      </c>
      <c r="I96" s="14" t="s">
        <v>101</v>
      </c>
      <c r="J96" s="14" t="s">
        <v>269</v>
      </c>
      <c r="K96" s="15">
        <v>93.32</v>
      </c>
      <c r="L96" s="15" t="s">
        <v>101</v>
      </c>
      <c r="M96" s="15">
        <v>303.39</v>
      </c>
      <c r="N96" s="15" t="s">
        <v>101</v>
      </c>
      <c r="O96" s="14"/>
      <c r="P96" s="14"/>
      <c r="Q96" s="14"/>
      <c r="R96" s="14"/>
      <c r="S96" s="17"/>
      <c r="T96" s="18"/>
      <c r="U96" s="18"/>
    </row>
    <row r="97" spans="2:21" x14ac:dyDescent="0.2">
      <c r="B97" s="14" t="s">
        <v>477</v>
      </c>
      <c r="C97" s="14" t="s">
        <v>277</v>
      </c>
      <c r="D97" s="14" t="s">
        <v>478</v>
      </c>
      <c r="E97" s="14" t="s">
        <v>279</v>
      </c>
      <c r="F97" s="14" t="s">
        <v>479</v>
      </c>
      <c r="G97" s="14" t="s">
        <v>477</v>
      </c>
      <c r="H97" s="14" t="s">
        <v>371</v>
      </c>
      <c r="I97" s="14" t="s">
        <v>101</v>
      </c>
      <c r="J97" s="14" t="s">
        <v>269</v>
      </c>
      <c r="K97" s="15">
        <v>33.69</v>
      </c>
      <c r="L97" s="15" t="s">
        <v>101</v>
      </c>
      <c r="M97" s="15">
        <v>109.81</v>
      </c>
      <c r="N97" s="15" t="s">
        <v>101</v>
      </c>
      <c r="O97" s="14"/>
      <c r="P97" s="14"/>
      <c r="Q97" s="14"/>
      <c r="R97" s="14"/>
      <c r="S97" s="17"/>
      <c r="T97" s="18"/>
      <c r="U97" s="18"/>
    </row>
    <row r="98" spans="2:21" x14ac:dyDescent="0.2">
      <c r="B98" s="14" t="s">
        <v>477</v>
      </c>
      <c r="C98" s="14" t="s">
        <v>277</v>
      </c>
      <c r="D98" s="14" t="s">
        <v>480</v>
      </c>
      <c r="E98" s="14" t="s">
        <v>279</v>
      </c>
      <c r="F98" s="14" t="s">
        <v>481</v>
      </c>
      <c r="G98" s="14" t="s">
        <v>477</v>
      </c>
      <c r="H98" s="14" t="s">
        <v>371</v>
      </c>
      <c r="I98" s="14" t="s">
        <v>101</v>
      </c>
      <c r="J98" s="14" t="s">
        <v>269</v>
      </c>
      <c r="K98" s="15">
        <v>495.84</v>
      </c>
      <c r="L98" s="15" t="s">
        <v>101</v>
      </c>
      <c r="M98" s="15">
        <v>1615.93</v>
      </c>
      <c r="N98" s="15" t="s">
        <v>101</v>
      </c>
      <c r="O98" s="14"/>
      <c r="P98" s="14"/>
      <c r="Q98" s="14"/>
      <c r="R98" s="14"/>
      <c r="S98" s="17"/>
      <c r="T98" s="18"/>
      <c r="U98" s="18"/>
    </row>
    <row r="99" spans="2:21" x14ac:dyDescent="0.2">
      <c r="B99" s="14" t="s">
        <v>482</v>
      </c>
      <c r="C99" s="14" t="s">
        <v>277</v>
      </c>
      <c r="D99" s="14" t="s">
        <v>483</v>
      </c>
      <c r="E99" s="14" t="s">
        <v>279</v>
      </c>
      <c r="F99" s="14" t="s">
        <v>484</v>
      </c>
      <c r="G99" s="14" t="s">
        <v>482</v>
      </c>
      <c r="H99" s="14" t="s">
        <v>354</v>
      </c>
      <c r="I99" s="14" t="s">
        <v>101</v>
      </c>
      <c r="J99" s="14" t="s">
        <v>269</v>
      </c>
      <c r="K99" s="15">
        <v>37.5</v>
      </c>
      <c r="L99" s="15" t="s">
        <v>101</v>
      </c>
      <c r="M99" s="15">
        <v>121.96</v>
      </c>
      <c r="N99" s="15" t="s">
        <v>101</v>
      </c>
      <c r="O99" s="14"/>
      <c r="P99" s="14"/>
      <c r="Q99" s="14"/>
      <c r="R99" s="14"/>
      <c r="S99" s="17"/>
      <c r="T99" s="18"/>
      <c r="U99" s="18"/>
    </row>
    <row r="100" spans="2:21" x14ac:dyDescent="0.2">
      <c r="B100" s="14" t="s">
        <v>482</v>
      </c>
      <c r="C100" s="14" t="s">
        <v>277</v>
      </c>
      <c r="D100" s="14" t="s">
        <v>485</v>
      </c>
      <c r="E100" s="14" t="s">
        <v>279</v>
      </c>
      <c r="F100" s="14" t="s">
        <v>486</v>
      </c>
      <c r="G100" s="14" t="s">
        <v>482</v>
      </c>
      <c r="H100" s="14" t="s">
        <v>487</v>
      </c>
      <c r="I100" s="14" t="s">
        <v>101</v>
      </c>
      <c r="J100" s="14" t="s">
        <v>269</v>
      </c>
      <c r="K100" s="15">
        <v>16.940000000000001</v>
      </c>
      <c r="L100" s="15" t="s">
        <v>101</v>
      </c>
      <c r="M100" s="15">
        <v>55.08</v>
      </c>
      <c r="N100" s="15" t="s">
        <v>101</v>
      </c>
      <c r="O100" s="14"/>
      <c r="P100" s="14"/>
      <c r="Q100" s="14"/>
      <c r="R100" s="14"/>
      <c r="S100" s="17"/>
      <c r="T100" s="18"/>
      <c r="U100" s="18"/>
    </row>
    <row r="101" spans="2:21" x14ac:dyDescent="0.2">
      <c r="B101" s="14" t="s">
        <v>482</v>
      </c>
      <c r="C101" s="14" t="s">
        <v>277</v>
      </c>
      <c r="D101" s="14" t="s">
        <v>488</v>
      </c>
      <c r="E101" s="14" t="s">
        <v>489</v>
      </c>
      <c r="F101" s="14" t="s">
        <v>490</v>
      </c>
      <c r="G101" s="14" t="s">
        <v>482</v>
      </c>
      <c r="H101" s="14" t="s">
        <v>491</v>
      </c>
      <c r="I101" s="14" t="s">
        <v>101</v>
      </c>
      <c r="J101" s="14" t="s">
        <v>269</v>
      </c>
      <c r="K101" s="15" t="s">
        <v>101</v>
      </c>
      <c r="L101" s="15">
        <v>58.61</v>
      </c>
      <c r="M101" s="15" t="s">
        <v>101</v>
      </c>
      <c r="N101" s="15">
        <v>190.6</v>
      </c>
      <c r="O101" s="14"/>
      <c r="P101" s="14"/>
      <c r="Q101" s="14"/>
      <c r="R101" s="14"/>
      <c r="S101" s="17"/>
      <c r="T101" s="18"/>
      <c r="U101" s="18"/>
    </row>
    <row r="102" spans="2:21" hidden="1" x14ac:dyDescent="0.2">
      <c r="B102" s="14" t="s">
        <v>492</v>
      </c>
      <c r="C102" s="14" t="s">
        <v>277</v>
      </c>
      <c r="D102" s="14" t="s">
        <v>493</v>
      </c>
      <c r="E102" s="14" t="s">
        <v>279</v>
      </c>
      <c r="F102" s="14" t="s">
        <v>494</v>
      </c>
      <c r="G102" s="14" t="s">
        <v>492</v>
      </c>
      <c r="H102" s="14" t="s">
        <v>354</v>
      </c>
      <c r="I102" s="14" t="s">
        <v>101</v>
      </c>
      <c r="J102" s="14" t="s">
        <v>269</v>
      </c>
      <c r="K102" s="15">
        <v>100.04</v>
      </c>
      <c r="L102" s="15" t="s">
        <v>101</v>
      </c>
      <c r="M102" s="15">
        <v>325.85000000000002</v>
      </c>
      <c r="N102" s="15" t="s">
        <v>101</v>
      </c>
      <c r="O102" s="14"/>
      <c r="P102" s="14"/>
      <c r="Q102" s="14"/>
      <c r="R102" s="14"/>
      <c r="S102" s="17"/>
      <c r="T102" s="18"/>
      <c r="U102" s="18"/>
    </row>
    <row r="103" spans="2:21" hidden="1" x14ac:dyDescent="0.2">
      <c r="B103" s="14" t="s">
        <v>492</v>
      </c>
      <c r="C103" s="14" t="s">
        <v>277</v>
      </c>
      <c r="D103" s="14" t="s">
        <v>495</v>
      </c>
      <c r="E103" s="14" t="s">
        <v>279</v>
      </c>
      <c r="F103" s="14" t="s">
        <v>496</v>
      </c>
      <c r="G103" s="14" t="s">
        <v>492</v>
      </c>
      <c r="H103" s="14" t="s">
        <v>371</v>
      </c>
      <c r="I103" s="14" t="s">
        <v>101</v>
      </c>
      <c r="J103" s="14" t="s">
        <v>269</v>
      </c>
      <c r="K103" s="15">
        <v>165.1</v>
      </c>
      <c r="L103" s="15" t="s">
        <v>101</v>
      </c>
      <c r="M103" s="15">
        <v>537.73</v>
      </c>
      <c r="N103" s="15" t="s">
        <v>101</v>
      </c>
      <c r="O103" s="14"/>
      <c r="P103" s="14"/>
      <c r="Q103" s="14"/>
      <c r="R103" s="14"/>
      <c r="S103" s="17"/>
      <c r="T103" s="18"/>
      <c r="U103" s="18"/>
    </row>
    <row r="104" spans="2:21" hidden="1" x14ac:dyDescent="0.2">
      <c r="B104" s="14" t="s">
        <v>497</v>
      </c>
      <c r="C104" s="14" t="s">
        <v>277</v>
      </c>
      <c r="D104" s="14" t="s">
        <v>498</v>
      </c>
      <c r="E104" s="14" t="s">
        <v>279</v>
      </c>
      <c r="F104" s="14" t="s">
        <v>499</v>
      </c>
      <c r="G104" s="14" t="s">
        <v>497</v>
      </c>
      <c r="H104" s="14" t="s">
        <v>354</v>
      </c>
      <c r="I104" s="14" t="s">
        <v>101</v>
      </c>
      <c r="J104" s="14" t="s">
        <v>269</v>
      </c>
      <c r="K104" s="15">
        <v>19.89</v>
      </c>
      <c r="L104" s="15" t="s">
        <v>101</v>
      </c>
      <c r="M104" s="15">
        <v>64.760000000000005</v>
      </c>
      <c r="N104" s="15" t="s">
        <v>101</v>
      </c>
      <c r="O104" s="14"/>
      <c r="P104" s="14"/>
      <c r="Q104" s="14"/>
      <c r="R104" s="14"/>
      <c r="S104" s="17"/>
      <c r="T104" s="18"/>
      <c r="U104" s="18"/>
    </row>
    <row r="105" spans="2:21" hidden="1" x14ac:dyDescent="0.2">
      <c r="B105" s="14" t="s">
        <v>497</v>
      </c>
      <c r="C105" s="14" t="s">
        <v>277</v>
      </c>
      <c r="D105" s="14" t="s">
        <v>500</v>
      </c>
      <c r="E105" s="14" t="s">
        <v>279</v>
      </c>
      <c r="F105" s="14" t="s">
        <v>501</v>
      </c>
      <c r="G105" s="14" t="s">
        <v>497</v>
      </c>
      <c r="H105" s="14" t="s">
        <v>354</v>
      </c>
      <c r="I105" s="14" t="s">
        <v>101</v>
      </c>
      <c r="J105" s="14" t="s">
        <v>269</v>
      </c>
      <c r="K105" s="15">
        <v>32.770000000000003</v>
      </c>
      <c r="L105" s="15" t="s">
        <v>101</v>
      </c>
      <c r="M105" s="15">
        <v>106.69</v>
      </c>
      <c r="N105" s="15" t="s">
        <v>101</v>
      </c>
      <c r="O105" s="14"/>
      <c r="P105" s="14"/>
      <c r="Q105" s="14"/>
      <c r="R105" s="14"/>
      <c r="S105" s="17"/>
      <c r="T105" s="18"/>
      <c r="U105" s="18"/>
    </row>
    <row r="106" spans="2:21" hidden="1" x14ac:dyDescent="0.2">
      <c r="B106" s="14" t="s">
        <v>497</v>
      </c>
      <c r="C106" s="14" t="s">
        <v>277</v>
      </c>
      <c r="D106" s="14" t="s">
        <v>502</v>
      </c>
      <c r="E106" s="14" t="s">
        <v>279</v>
      </c>
      <c r="F106" s="14" t="s">
        <v>503</v>
      </c>
      <c r="G106" s="14" t="s">
        <v>497</v>
      </c>
      <c r="H106" s="14" t="s">
        <v>371</v>
      </c>
      <c r="I106" s="14" t="s">
        <v>101</v>
      </c>
      <c r="J106" s="14" t="s">
        <v>269</v>
      </c>
      <c r="K106" s="15">
        <v>23.66</v>
      </c>
      <c r="L106" s="15" t="s">
        <v>101</v>
      </c>
      <c r="M106" s="15">
        <v>77.03</v>
      </c>
      <c r="N106" s="15" t="s">
        <v>101</v>
      </c>
      <c r="O106" s="14"/>
      <c r="P106" s="14"/>
      <c r="Q106" s="14"/>
      <c r="R106" s="14"/>
      <c r="S106" s="17"/>
      <c r="T106" s="18"/>
      <c r="U106" s="18"/>
    </row>
    <row r="107" spans="2:21" hidden="1" x14ac:dyDescent="0.2">
      <c r="B107" s="14" t="s">
        <v>497</v>
      </c>
      <c r="C107" s="14" t="s">
        <v>277</v>
      </c>
      <c r="D107" s="14" t="s">
        <v>504</v>
      </c>
      <c r="E107" s="14" t="s">
        <v>489</v>
      </c>
      <c r="F107" s="14" t="s">
        <v>505</v>
      </c>
      <c r="G107" s="14" t="s">
        <v>497</v>
      </c>
      <c r="H107" s="14" t="s">
        <v>491</v>
      </c>
      <c r="I107" s="14" t="s">
        <v>101</v>
      </c>
      <c r="J107" s="14" t="s">
        <v>269</v>
      </c>
      <c r="K107" s="15" t="s">
        <v>101</v>
      </c>
      <c r="L107" s="15">
        <v>79.37</v>
      </c>
      <c r="M107" s="15" t="s">
        <v>101</v>
      </c>
      <c r="N107" s="15">
        <v>258.41000000000003</v>
      </c>
      <c r="O107" s="14"/>
      <c r="P107" s="14"/>
      <c r="Q107" s="14"/>
      <c r="R107" s="14"/>
      <c r="S107" s="17"/>
      <c r="T107" s="18"/>
      <c r="U107" s="18"/>
    </row>
    <row r="108" spans="2:21" hidden="1" x14ac:dyDescent="0.2">
      <c r="B108" s="14" t="s">
        <v>506</v>
      </c>
      <c r="C108" s="14" t="s">
        <v>277</v>
      </c>
      <c r="D108" s="14" t="s">
        <v>507</v>
      </c>
      <c r="E108" s="14" t="s">
        <v>279</v>
      </c>
      <c r="F108" s="14" t="s">
        <v>508</v>
      </c>
      <c r="G108" s="14" t="s">
        <v>506</v>
      </c>
      <c r="H108" s="14" t="s">
        <v>431</v>
      </c>
      <c r="I108" s="14" t="s">
        <v>101</v>
      </c>
      <c r="J108" s="14" t="s">
        <v>269</v>
      </c>
      <c r="K108" s="15">
        <v>304.29000000000002</v>
      </c>
      <c r="L108" s="15" t="s">
        <v>101</v>
      </c>
      <c r="M108" s="15">
        <v>991.97</v>
      </c>
      <c r="N108" s="15" t="s">
        <v>101</v>
      </c>
      <c r="O108" s="14"/>
      <c r="P108" s="14"/>
      <c r="Q108" s="14"/>
      <c r="R108" s="14"/>
      <c r="S108" s="17"/>
      <c r="T108" s="18"/>
      <c r="U108" s="18"/>
    </row>
    <row r="109" spans="2:21" hidden="1" x14ac:dyDescent="0.2">
      <c r="B109" s="14" t="s">
        <v>509</v>
      </c>
      <c r="C109" s="14" t="s">
        <v>277</v>
      </c>
      <c r="D109" s="14" t="s">
        <v>510</v>
      </c>
      <c r="E109" s="14" t="s">
        <v>279</v>
      </c>
      <c r="F109" s="14" t="s">
        <v>511</v>
      </c>
      <c r="G109" s="14" t="s">
        <v>509</v>
      </c>
      <c r="H109" s="14" t="s">
        <v>512</v>
      </c>
      <c r="I109" s="14" t="s">
        <v>101</v>
      </c>
      <c r="J109" s="14" t="s">
        <v>269</v>
      </c>
      <c r="K109" s="15">
        <v>5.85</v>
      </c>
      <c r="L109" s="15" t="s">
        <v>101</v>
      </c>
      <c r="M109" s="15">
        <v>19.07</v>
      </c>
      <c r="N109" s="15" t="s">
        <v>101</v>
      </c>
      <c r="O109" s="14"/>
      <c r="P109" s="14"/>
      <c r="Q109" s="14"/>
      <c r="R109" s="14"/>
      <c r="S109" s="17"/>
      <c r="T109" s="18"/>
      <c r="U109" s="18"/>
    </row>
    <row r="110" spans="2:21" hidden="1" x14ac:dyDescent="0.2">
      <c r="B110" s="14" t="s">
        <v>509</v>
      </c>
      <c r="C110" s="14" t="s">
        <v>277</v>
      </c>
      <c r="D110" s="14" t="s">
        <v>513</v>
      </c>
      <c r="E110" s="14" t="s">
        <v>279</v>
      </c>
      <c r="F110" s="14" t="s">
        <v>514</v>
      </c>
      <c r="G110" s="14" t="s">
        <v>509</v>
      </c>
      <c r="H110" s="14" t="s">
        <v>515</v>
      </c>
      <c r="I110" s="14" t="s">
        <v>101</v>
      </c>
      <c r="J110" s="14" t="s">
        <v>269</v>
      </c>
      <c r="K110" s="15">
        <v>40.33</v>
      </c>
      <c r="L110" s="15" t="s">
        <v>101</v>
      </c>
      <c r="M110" s="15">
        <v>131.47</v>
      </c>
      <c r="N110" s="15" t="s">
        <v>101</v>
      </c>
      <c r="O110" s="14"/>
      <c r="P110" s="14"/>
      <c r="Q110" s="14"/>
      <c r="R110" s="14"/>
      <c r="S110" s="17"/>
      <c r="T110" s="18"/>
      <c r="U110" s="18"/>
    </row>
    <row r="111" spans="2:21" hidden="1" x14ac:dyDescent="0.2">
      <c r="B111" s="14" t="s">
        <v>311</v>
      </c>
      <c r="C111" s="14" t="s">
        <v>277</v>
      </c>
      <c r="D111" s="14" t="s">
        <v>516</v>
      </c>
      <c r="E111" s="14" t="s">
        <v>279</v>
      </c>
      <c r="F111" s="14" t="s">
        <v>517</v>
      </c>
      <c r="G111" s="14" t="s">
        <v>311</v>
      </c>
      <c r="H111" s="14" t="s">
        <v>518</v>
      </c>
      <c r="I111" s="14" t="s">
        <v>101</v>
      </c>
      <c r="J111" s="14" t="s">
        <v>269</v>
      </c>
      <c r="K111" s="15">
        <v>311.57</v>
      </c>
      <c r="L111" s="15" t="s">
        <v>101</v>
      </c>
      <c r="M111" s="15">
        <v>1016.36</v>
      </c>
      <c r="N111" s="15" t="s">
        <v>101</v>
      </c>
      <c r="O111" s="14"/>
      <c r="P111" s="14"/>
      <c r="Q111" s="14"/>
      <c r="R111" s="14"/>
      <c r="S111" s="17"/>
      <c r="T111" s="18"/>
      <c r="U111" s="18"/>
    </row>
    <row r="112" spans="2:21" hidden="1" x14ac:dyDescent="0.2">
      <c r="B112" s="14" t="s">
        <v>311</v>
      </c>
      <c r="C112" s="14" t="s">
        <v>277</v>
      </c>
      <c r="D112" s="14" t="s">
        <v>519</v>
      </c>
      <c r="E112" s="14" t="s">
        <v>279</v>
      </c>
      <c r="F112" s="14" t="s">
        <v>520</v>
      </c>
      <c r="G112" s="14" t="s">
        <v>311</v>
      </c>
      <c r="H112" s="14" t="s">
        <v>521</v>
      </c>
      <c r="I112" s="14" t="s">
        <v>101</v>
      </c>
      <c r="J112" s="14" t="s">
        <v>269</v>
      </c>
      <c r="K112" s="15">
        <v>114.31</v>
      </c>
      <c r="L112" s="15" t="s">
        <v>101</v>
      </c>
      <c r="M112" s="15">
        <v>372.88</v>
      </c>
      <c r="N112" s="15" t="s">
        <v>101</v>
      </c>
      <c r="O112" s="14"/>
      <c r="P112" s="14"/>
      <c r="Q112" s="14"/>
      <c r="R112" s="14"/>
      <c r="S112" s="17"/>
      <c r="T112" s="18"/>
      <c r="U112" s="18"/>
    </row>
    <row r="113" spans="2:21" hidden="1" x14ac:dyDescent="0.2">
      <c r="B113" s="14" t="s">
        <v>311</v>
      </c>
      <c r="C113" s="14" t="s">
        <v>277</v>
      </c>
      <c r="D113" s="14" t="s">
        <v>522</v>
      </c>
      <c r="E113" s="14" t="s">
        <v>279</v>
      </c>
      <c r="F113" s="14" t="s">
        <v>523</v>
      </c>
      <c r="G113" s="14" t="s">
        <v>311</v>
      </c>
      <c r="H113" s="14" t="s">
        <v>524</v>
      </c>
      <c r="I113" s="14" t="s">
        <v>101</v>
      </c>
      <c r="J113" s="14" t="s">
        <v>269</v>
      </c>
      <c r="K113" s="15">
        <v>33.520000000000003</v>
      </c>
      <c r="L113" s="15" t="s">
        <v>101</v>
      </c>
      <c r="M113" s="15">
        <v>109.32</v>
      </c>
      <c r="N113" s="15" t="s">
        <v>101</v>
      </c>
      <c r="O113" s="14"/>
      <c r="P113" s="14"/>
      <c r="Q113" s="14"/>
      <c r="R113" s="14"/>
      <c r="S113" s="17"/>
      <c r="T113" s="18"/>
      <c r="U113" s="18"/>
    </row>
    <row r="114" spans="2:21" hidden="1" x14ac:dyDescent="0.2">
      <c r="B114" s="14" t="s">
        <v>311</v>
      </c>
      <c r="C114" s="14" t="s">
        <v>277</v>
      </c>
      <c r="D114" s="14" t="s">
        <v>525</v>
      </c>
      <c r="E114" s="14" t="s">
        <v>279</v>
      </c>
      <c r="F114" s="14" t="s">
        <v>526</v>
      </c>
      <c r="G114" s="14" t="s">
        <v>311</v>
      </c>
      <c r="H114" s="14" t="s">
        <v>527</v>
      </c>
      <c r="I114" s="14" t="s">
        <v>101</v>
      </c>
      <c r="J114" s="14" t="s">
        <v>269</v>
      </c>
      <c r="K114" s="15">
        <v>39.85</v>
      </c>
      <c r="L114" s="15" t="s">
        <v>101</v>
      </c>
      <c r="M114" s="15">
        <v>129.97</v>
      </c>
      <c r="N114" s="15" t="s">
        <v>101</v>
      </c>
      <c r="O114" s="14"/>
      <c r="P114" s="14"/>
      <c r="Q114" s="14"/>
      <c r="R114" s="14"/>
      <c r="S114" s="17"/>
      <c r="T114" s="18"/>
      <c r="U114" s="18"/>
    </row>
    <row r="115" spans="2:21" hidden="1" x14ac:dyDescent="0.2">
      <c r="B115" s="14" t="s">
        <v>528</v>
      </c>
      <c r="C115" s="14" t="s">
        <v>277</v>
      </c>
      <c r="D115" s="14" t="s">
        <v>529</v>
      </c>
      <c r="E115" s="14" t="s">
        <v>279</v>
      </c>
      <c r="F115" s="14" t="s">
        <v>530</v>
      </c>
      <c r="G115" s="14" t="s">
        <v>528</v>
      </c>
      <c r="H115" s="14" t="s">
        <v>531</v>
      </c>
      <c r="I115" s="14" t="s">
        <v>101</v>
      </c>
      <c r="J115" s="14" t="s">
        <v>269</v>
      </c>
      <c r="K115" s="15">
        <v>1.69</v>
      </c>
      <c r="L115" s="15" t="s">
        <v>101</v>
      </c>
      <c r="M115" s="15">
        <v>5.51</v>
      </c>
      <c r="N115" s="15" t="s">
        <v>101</v>
      </c>
      <c r="O115" s="14"/>
      <c r="P115" s="14"/>
      <c r="Q115" s="14"/>
      <c r="R115" s="14"/>
      <c r="S115" s="17"/>
      <c r="T115" s="18"/>
      <c r="U115" s="18"/>
    </row>
    <row r="116" spans="2:21" hidden="1" x14ac:dyDescent="0.2">
      <c r="B116" s="14" t="s">
        <v>532</v>
      </c>
      <c r="C116" s="14" t="s">
        <v>277</v>
      </c>
      <c r="D116" s="14" t="s">
        <v>533</v>
      </c>
      <c r="E116" s="14" t="s">
        <v>279</v>
      </c>
      <c r="F116" s="14" t="s">
        <v>534</v>
      </c>
      <c r="G116" s="14" t="s">
        <v>532</v>
      </c>
      <c r="H116" s="14" t="s">
        <v>535</v>
      </c>
      <c r="I116" s="14" t="s">
        <v>101</v>
      </c>
      <c r="J116" s="14" t="s">
        <v>269</v>
      </c>
      <c r="K116" s="15">
        <v>3107.08</v>
      </c>
      <c r="L116" s="15" t="s">
        <v>101</v>
      </c>
      <c r="M116" s="15">
        <v>10169.49</v>
      </c>
      <c r="N116" s="15" t="s">
        <v>101</v>
      </c>
      <c r="O116" s="14"/>
      <c r="P116" s="14"/>
      <c r="Q116" s="14"/>
      <c r="R116" s="14"/>
      <c r="S116" s="17"/>
      <c r="T116" s="18"/>
      <c r="U116" s="18"/>
    </row>
    <row r="117" spans="2:21" hidden="1" x14ac:dyDescent="0.2">
      <c r="B117" s="14" t="s">
        <v>536</v>
      </c>
      <c r="C117" s="14" t="s">
        <v>277</v>
      </c>
      <c r="D117" s="14" t="s">
        <v>537</v>
      </c>
      <c r="E117" s="14" t="s">
        <v>279</v>
      </c>
      <c r="F117" s="14" t="s">
        <v>538</v>
      </c>
      <c r="G117" s="14" t="s">
        <v>536</v>
      </c>
      <c r="H117" s="14" t="s">
        <v>539</v>
      </c>
      <c r="I117" s="14" t="s">
        <v>101</v>
      </c>
      <c r="J117" s="14" t="s">
        <v>269</v>
      </c>
      <c r="K117" s="15">
        <v>332.08</v>
      </c>
      <c r="L117" s="15" t="s">
        <v>101</v>
      </c>
      <c r="M117" s="15">
        <v>1076.27</v>
      </c>
      <c r="N117" s="15" t="s">
        <v>101</v>
      </c>
      <c r="O117" s="14"/>
      <c r="P117" s="14"/>
      <c r="Q117" s="14"/>
      <c r="R117" s="14"/>
      <c r="S117" s="17"/>
      <c r="T117" s="18"/>
      <c r="U117" s="18"/>
    </row>
    <row r="118" spans="2:21" hidden="1" x14ac:dyDescent="0.2">
      <c r="B118" s="14" t="s">
        <v>540</v>
      </c>
      <c r="C118" s="14" t="s">
        <v>277</v>
      </c>
      <c r="D118" s="14" t="s">
        <v>541</v>
      </c>
      <c r="E118" s="14" t="s">
        <v>279</v>
      </c>
      <c r="F118" s="14" t="s">
        <v>542</v>
      </c>
      <c r="G118" s="14" t="s">
        <v>540</v>
      </c>
      <c r="H118" s="14" t="s">
        <v>543</v>
      </c>
      <c r="I118" s="14" t="s">
        <v>101</v>
      </c>
      <c r="J118" s="14" t="s">
        <v>269</v>
      </c>
      <c r="K118" s="15">
        <v>55.94</v>
      </c>
      <c r="L118" s="15" t="s">
        <v>101</v>
      </c>
      <c r="M118" s="15">
        <v>183.05</v>
      </c>
      <c r="N118" s="15" t="s">
        <v>101</v>
      </c>
      <c r="O118" s="14"/>
      <c r="P118" s="14"/>
      <c r="Q118" s="14"/>
      <c r="R118" s="14"/>
      <c r="S118" s="17"/>
      <c r="T118" s="18"/>
      <c r="U118" s="18"/>
    </row>
    <row r="119" spans="2:21" hidden="1" x14ac:dyDescent="0.2">
      <c r="B119" s="14" t="s">
        <v>330</v>
      </c>
      <c r="C119" s="14" t="s">
        <v>277</v>
      </c>
      <c r="D119" s="14" t="s">
        <v>544</v>
      </c>
      <c r="E119" s="14" t="s">
        <v>279</v>
      </c>
      <c r="F119" s="14" t="s">
        <v>545</v>
      </c>
      <c r="G119" s="14" t="s">
        <v>330</v>
      </c>
      <c r="H119" s="14" t="s">
        <v>546</v>
      </c>
      <c r="I119" s="14" t="s">
        <v>101</v>
      </c>
      <c r="J119" s="14" t="s">
        <v>269</v>
      </c>
      <c r="K119" s="15">
        <v>19.71</v>
      </c>
      <c r="L119" s="15" t="s">
        <v>101</v>
      </c>
      <c r="M119" s="15">
        <v>64.83</v>
      </c>
      <c r="N119" s="15" t="s">
        <v>101</v>
      </c>
      <c r="O119" s="14"/>
      <c r="P119" s="14"/>
      <c r="Q119" s="14"/>
      <c r="R119" s="14"/>
      <c r="S119" s="17"/>
      <c r="T119" s="18"/>
      <c r="U119" s="18"/>
    </row>
    <row r="120" spans="2:21" hidden="1" x14ac:dyDescent="0.2">
      <c r="B120" s="14" t="s">
        <v>547</v>
      </c>
      <c r="C120" s="14" t="s">
        <v>277</v>
      </c>
      <c r="D120" s="14" t="s">
        <v>548</v>
      </c>
      <c r="E120" s="14" t="s">
        <v>279</v>
      </c>
      <c r="F120" s="14" t="s">
        <v>549</v>
      </c>
      <c r="G120" s="14" t="s">
        <v>547</v>
      </c>
      <c r="H120" s="14" t="s">
        <v>550</v>
      </c>
      <c r="I120" s="14" t="s">
        <v>101</v>
      </c>
      <c r="J120" s="14" t="s">
        <v>269</v>
      </c>
      <c r="K120" s="15">
        <v>5.19</v>
      </c>
      <c r="L120" s="15" t="s">
        <v>101</v>
      </c>
      <c r="M120" s="15">
        <v>16.95</v>
      </c>
      <c r="N120" s="15" t="s">
        <v>101</v>
      </c>
      <c r="O120" s="14"/>
      <c r="P120" s="14"/>
      <c r="Q120" s="14"/>
      <c r="R120" s="14"/>
      <c r="S120" s="17"/>
      <c r="T120" s="18"/>
      <c r="U120" s="18"/>
    </row>
    <row r="121" spans="2:21" hidden="1" x14ac:dyDescent="0.2">
      <c r="B121" s="14" t="s">
        <v>547</v>
      </c>
      <c r="C121" s="14" t="s">
        <v>277</v>
      </c>
      <c r="D121" s="14" t="s">
        <v>551</v>
      </c>
      <c r="E121" s="14" t="s">
        <v>279</v>
      </c>
      <c r="F121" s="14" t="s">
        <v>552</v>
      </c>
      <c r="G121" s="14" t="s">
        <v>547</v>
      </c>
      <c r="H121" s="14" t="s">
        <v>553</v>
      </c>
      <c r="I121" s="14" t="s">
        <v>101</v>
      </c>
      <c r="J121" s="14" t="s">
        <v>269</v>
      </c>
      <c r="K121" s="15">
        <v>2.33</v>
      </c>
      <c r="L121" s="15" t="s">
        <v>101</v>
      </c>
      <c r="M121" s="15">
        <v>7.63</v>
      </c>
      <c r="N121" s="15" t="s">
        <v>101</v>
      </c>
      <c r="O121" s="14"/>
      <c r="P121" s="14"/>
      <c r="Q121" s="14"/>
      <c r="R121" s="14"/>
      <c r="S121" s="17"/>
      <c r="T121" s="18"/>
      <c r="U121" s="18"/>
    </row>
    <row r="122" spans="2:21" hidden="1" x14ac:dyDescent="0.2">
      <c r="B122" s="14" t="s">
        <v>547</v>
      </c>
      <c r="C122" s="14" t="s">
        <v>277</v>
      </c>
      <c r="D122" s="14" t="s">
        <v>554</v>
      </c>
      <c r="E122" s="14" t="s">
        <v>279</v>
      </c>
      <c r="F122" s="14" t="s">
        <v>555</v>
      </c>
      <c r="G122" s="14" t="s">
        <v>547</v>
      </c>
      <c r="H122" s="14" t="s">
        <v>556</v>
      </c>
      <c r="I122" s="14" t="s">
        <v>101</v>
      </c>
      <c r="J122" s="14" t="s">
        <v>269</v>
      </c>
      <c r="K122" s="15">
        <v>106.32</v>
      </c>
      <c r="L122" s="15" t="s">
        <v>101</v>
      </c>
      <c r="M122" s="15">
        <v>347.46</v>
      </c>
      <c r="N122" s="15" t="s">
        <v>101</v>
      </c>
      <c r="O122" s="14"/>
      <c r="P122" s="14"/>
      <c r="Q122" s="14"/>
      <c r="R122" s="14"/>
      <c r="S122" s="17"/>
      <c r="T122" s="18"/>
      <c r="U122" s="18"/>
    </row>
    <row r="123" spans="2:21" hidden="1" x14ac:dyDescent="0.2">
      <c r="B123" s="14" t="s">
        <v>557</v>
      </c>
      <c r="C123" s="14" t="s">
        <v>277</v>
      </c>
      <c r="D123" s="14" t="s">
        <v>558</v>
      </c>
      <c r="E123" s="14" t="s">
        <v>279</v>
      </c>
      <c r="F123" s="14" t="s">
        <v>559</v>
      </c>
      <c r="G123" s="14" t="s">
        <v>557</v>
      </c>
      <c r="H123" s="14" t="s">
        <v>560</v>
      </c>
      <c r="I123" s="14" t="s">
        <v>101</v>
      </c>
      <c r="J123" s="14" t="s">
        <v>269</v>
      </c>
      <c r="K123" s="15">
        <v>204.29</v>
      </c>
      <c r="L123" s="15" t="s">
        <v>101</v>
      </c>
      <c r="M123" s="15">
        <v>668.03</v>
      </c>
      <c r="N123" s="15" t="s">
        <v>101</v>
      </c>
      <c r="O123" s="14"/>
      <c r="P123" s="14"/>
      <c r="Q123" s="14"/>
      <c r="R123" s="14"/>
      <c r="S123" s="17"/>
      <c r="T123" s="18"/>
      <c r="U123" s="18"/>
    </row>
    <row r="124" spans="2:21" hidden="1" x14ac:dyDescent="0.2">
      <c r="B124" s="14" t="s">
        <v>327</v>
      </c>
      <c r="C124" s="14" t="s">
        <v>277</v>
      </c>
      <c r="D124" s="14" t="s">
        <v>561</v>
      </c>
      <c r="E124" s="14" t="s">
        <v>279</v>
      </c>
      <c r="F124" s="14" t="s">
        <v>562</v>
      </c>
      <c r="G124" s="14" t="s">
        <v>563</v>
      </c>
      <c r="H124" s="14" t="s">
        <v>564</v>
      </c>
      <c r="I124" s="14" t="s">
        <v>101</v>
      </c>
      <c r="J124" s="14" t="s">
        <v>269</v>
      </c>
      <c r="K124" s="15">
        <v>4.66</v>
      </c>
      <c r="L124" s="15" t="s">
        <v>101</v>
      </c>
      <c r="M124" s="15">
        <v>15.25</v>
      </c>
      <c r="N124" s="15" t="s">
        <v>101</v>
      </c>
      <c r="O124" s="14"/>
      <c r="P124" s="14"/>
      <c r="Q124" s="14"/>
      <c r="R124" s="14"/>
      <c r="S124" s="17"/>
      <c r="T124" s="18"/>
      <c r="U124" s="18"/>
    </row>
    <row r="125" spans="2:21" hidden="1" x14ac:dyDescent="0.2">
      <c r="B125" s="14" t="s">
        <v>565</v>
      </c>
      <c r="C125" s="14" t="s">
        <v>277</v>
      </c>
      <c r="D125" s="14" t="s">
        <v>566</v>
      </c>
      <c r="E125" s="14" t="s">
        <v>279</v>
      </c>
      <c r="F125" s="14" t="s">
        <v>567</v>
      </c>
      <c r="G125" s="14" t="s">
        <v>565</v>
      </c>
      <c r="H125" s="14" t="s">
        <v>568</v>
      </c>
      <c r="I125" s="14" t="s">
        <v>101</v>
      </c>
      <c r="J125" s="14" t="s">
        <v>269</v>
      </c>
      <c r="K125" s="15">
        <v>27.83</v>
      </c>
      <c r="L125" s="15" t="s">
        <v>101</v>
      </c>
      <c r="M125" s="15">
        <v>91.1</v>
      </c>
      <c r="N125" s="15" t="s">
        <v>101</v>
      </c>
      <c r="O125" s="14"/>
      <c r="P125" s="14"/>
      <c r="Q125" s="14"/>
      <c r="R125" s="14"/>
      <c r="S125" s="17"/>
      <c r="T125" s="18"/>
      <c r="U125" s="18"/>
    </row>
    <row r="126" spans="2:21" hidden="1" x14ac:dyDescent="0.2">
      <c r="B126" s="14" t="s">
        <v>565</v>
      </c>
      <c r="C126" s="14" t="s">
        <v>277</v>
      </c>
      <c r="D126" s="14" t="s">
        <v>569</v>
      </c>
      <c r="E126" s="14" t="s">
        <v>279</v>
      </c>
      <c r="F126" s="14" t="s">
        <v>570</v>
      </c>
      <c r="G126" s="14" t="s">
        <v>565</v>
      </c>
      <c r="H126" s="14" t="s">
        <v>568</v>
      </c>
      <c r="I126" s="14" t="s">
        <v>101</v>
      </c>
      <c r="J126" s="14" t="s">
        <v>269</v>
      </c>
      <c r="K126" s="15">
        <v>18.899999999999999</v>
      </c>
      <c r="L126" s="15" t="s">
        <v>101</v>
      </c>
      <c r="M126" s="15">
        <v>61.86</v>
      </c>
      <c r="N126" s="15" t="s">
        <v>101</v>
      </c>
      <c r="O126" s="14"/>
      <c r="P126" s="14"/>
      <c r="Q126" s="14"/>
      <c r="R126" s="14"/>
      <c r="S126" s="17"/>
      <c r="T126" s="18"/>
      <c r="U126" s="18"/>
    </row>
    <row r="127" spans="2:21" hidden="1" x14ac:dyDescent="0.2">
      <c r="B127" s="14" t="s">
        <v>571</v>
      </c>
      <c r="C127" s="14" t="s">
        <v>277</v>
      </c>
      <c r="D127" s="14" t="s">
        <v>572</v>
      </c>
      <c r="E127" s="14" t="s">
        <v>279</v>
      </c>
      <c r="F127" s="14" t="s">
        <v>573</v>
      </c>
      <c r="G127" s="14" t="s">
        <v>571</v>
      </c>
      <c r="H127" s="14" t="s">
        <v>574</v>
      </c>
      <c r="I127" s="14" t="s">
        <v>101</v>
      </c>
      <c r="J127" s="14" t="s">
        <v>269</v>
      </c>
      <c r="K127" s="15">
        <v>111.96</v>
      </c>
      <c r="L127" s="15" t="s">
        <v>101</v>
      </c>
      <c r="M127" s="15">
        <v>366.47</v>
      </c>
      <c r="N127" s="15" t="s">
        <v>101</v>
      </c>
      <c r="O127" s="14"/>
      <c r="P127" s="14"/>
      <c r="Q127" s="14"/>
      <c r="R127" s="14"/>
      <c r="S127" s="17"/>
      <c r="T127" s="18"/>
      <c r="U127" s="18"/>
    </row>
    <row r="128" spans="2:21" hidden="1" x14ac:dyDescent="0.2">
      <c r="B128" s="14" t="s">
        <v>575</v>
      </c>
      <c r="C128" s="14" t="s">
        <v>277</v>
      </c>
      <c r="D128" s="14" t="s">
        <v>576</v>
      </c>
      <c r="E128" s="14" t="s">
        <v>279</v>
      </c>
      <c r="F128" s="14" t="s">
        <v>577</v>
      </c>
      <c r="G128" s="14" t="s">
        <v>575</v>
      </c>
      <c r="H128" s="14" t="s">
        <v>578</v>
      </c>
      <c r="I128" s="14" t="s">
        <v>101</v>
      </c>
      <c r="J128" s="14" t="s">
        <v>269</v>
      </c>
      <c r="K128" s="15">
        <v>20.010000000000002</v>
      </c>
      <c r="L128" s="15" t="s">
        <v>101</v>
      </c>
      <c r="M128" s="15">
        <v>65.25</v>
      </c>
      <c r="N128" s="15" t="s">
        <v>101</v>
      </c>
      <c r="O128" s="14"/>
      <c r="P128" s="14"/>
      <c r="Q128" s="14"/>
      <c r="R128" s="14"/>
      <c r="S128" s="17"/>
      <c r="T128" s="18"/>
      <c r="U128" s="18"/>
    </row>
    <row r="129" spans="2:21" hidden="1" x14ac:dyDescent="0.2">
      <c r="B129" s="14" t="s">
        <v>579</v>
      </c>
      <c r="C129" s="14" t="s">
        <v>277</v>
      </c>
      <c r="D129" s="14" t="s">
        <v>580</v>
      </c>
      <c r="E129" s="14" t="s">
        <v>279</v>
      </c>
      <c r="F129" s="14" t="s">
        <v>581</v>
      </c>
      <c r="G129" s="14" t="s">
        <v>579</v>
      </c>
      <c r="H129" s="14" t="s">
        <v>582</v>
      </c>
      <c r="I129" s="14" t="s">
        <v>101</v>
      </c>
      <c r="J129" s="14" t="s">
        <v>269</v>
      </c>
      <c r="K129" s="15">
        <v>778.19</v>
      </c>
      <c r="L129" s="15" t="s">
        <v>101</v>
      </c>
      <c r="M129" s="15">
        <v>2542.37</v>
      </c>
      <c r="N129" s="15" t="s">
        <v>101</v>
      </c>
      <c r="O129" s="14"/>
      <c r="P129" s="14"/>
      <c r="Q129" s="14"/>
      <c r="R129" s="14"/>
      <c r="S129" s="17"/>
      <c r="T129" s="18"/>
      <c r="U129" s="18"/>
    </row>
    <row r="130" spans="2:21" hidden="1" x14ac:dyDescent="0.2">
      <c r="B130" s="14" t="s">
        <v>583</v>
      </c>
      <c r="C130" s="14" t="s">
        <v>277</v>
      </c>
      <c r="D130" s="14" t="s">
        <v>584</v>
      </c>
      <c r="E130" s="14" t="s">
        <v>279</v>
      </c>
      <c r="F130" s="14" t="s">
        <v>585</v>
      </c>
      <c r="G130" s="14" t="s">
        <v>583</v>
      </c>
      <c r="H130" s="14" t="s">
        <v>586</v>
      </c>
      <c r="I130" s="14" t="s">
        <v>101</v>
      </c>
      <c r="J130" s="14" t="s">
        <v>269</v>
      </c>
      <c r="K130" s="15">
        <v>221.73</v>
      </c>
      <c r="L130" s="15" t="s">
        <v>101</v>
      </c>
      <c r="M130" s="15">
        <v>728.81</v>
      </c>
      <c r="N130" s="15" t="s">
        <v>101</v>
      </c>
      <c r="O130" s="14"/>
      <c r="P130" s="14"/>
      <c r="Q130" s="14"/>
      <c r="R130" s="14"/>
      <c r="S130" s="17"/>
      <c r="T130" s="18"/>
      <c r="U130" s="18"/>
    </row>
    <row r="131" spans="2:21" hidden="1" x14ac:dyDescent="0.2">
      <c r="B131" s="14" t="s">
        <v>587</v>
      </c>
      <c r="C131" s="14" t="s">
        <v>277</v>
      </c>
      <c r="D131" s="14" t="s">
        <v>588</v>
      </c>
      <c r="E131" s="14" t="s">
        <v>279</v>
      </c>
      <c r="F131" s="14" t="s">
        <v>589</v>
      </c>
      <c r="G131" s="14" t="s">
        <v>587</v>
      </c>
      <c r="H131" s="14" t="s">
        <v>590</v>
      </c>
      <c r="I131" s="14" t="s">
        <v>101</v>
      </c>
      <c r="J131" s="14" t="s">
        <v>269</v>
      </c>
      <c r="K131" s="15">
        <v>86.95</v>
      </c>
      <c r="L131" s="15" t="s">
        <v>101</v>
      </c>
      <c r="M131" s="15">
        <v>284.58</v>
      </c>
      <c r="N131" s="15" t="s">
        <v>101</v>
      </c>
      <c r="O131" s="14"/>
      <c r="P131" s="14"/>
      <c r="Q131" s="14"/>
      <c r="R131" s="14"/>
      <c r="S131" s="17"/>
      <c r="T131" s="18"/>
      <c r="U131" s="18"/>
    </row>
    <row r="132" spans="2:21" hidden="1" x14ac:dyDescent="0.2">
      <c r="B132" s="14" t="s">
        <v>591</v>
      </c>
      <c r="C132" s="14" t="s">
        <v>277</v>
      </c>
      <c r="D132" s="14" t="s">
        <v>592</v>
      </c>
      <c r="E132" s="14" t="s">
        <v>279</v>
      </c>
      <c r="F132" s="14" t="s">
        <v>593</v>
      </c>
      <c r="G132" s="14" t="s">
        <v>591</v>
      </c>
      <c r="H132" s="14" t="s">
        <v>594</v>
      </c>
      <c r="I132" s="14" t="s">
        <v>101</v>
      </c>
      <c r="J132" s="14" t="s">
        <v>269</v>
      </c>
      <c r="K132" s="15">
        <v>90.57</v>
      </c>
      <c r="L132" s="15" t="s">
        <v>101</v>
      </c>
      <c r="M132" s="15">
        <v>296.61</v>
      </c>
      <c r="N132" s="15" t="s">
        <v>101</v>
      </c>
      <c r="O132" s="14"/>
      <c r="P132" s="14"/>
      <c r="Q132" s="14"/>
      <c r="R132" s="14"/>
      <c r="S132" s="17"/>
      <c r="T132" s="18"/>
      <c r="U132" s="18"/>
    </row>
    <row r="133" spans="2:21" hidden="1" x14ac:dyDescent="0.2">
      <c r="B133" s="14" t="s">
        <v>595</v>
      </c>
      <c r="C133" s="14" t="s">
        <v>277</v>
      </c>
      <c r="D133" s="14" t="s">
        <v>596</v>
      </c>
      <c r="E133" s="14" t="s">
        <v>279</v>
      </c>
      <c r="F133" s="14" t="s">
        <v>597</v>
      </c>
      <c r="G133" s="14" t="s">
        <v>595</v>
      </c>
      <c r="H133" s="14" t="s">
        <v>598</v>
      </c>
      <c r="I133" s="14" t="s">
        <v>101</v>
      </c>
      <c r="J133" s="14" t="s">
        <v>269</v>
      </c>
      <c r="K133" s="15">
        <v>13.47</v>
      </c>
      <c r="L133" s="15" t="s">
        <v>101</v>
      </c>
      <c r="M133" s="15">
        <v>44.07</v>
      </c>
      <c r="N133" s="15" t="s">
        <v>101</v>
      </c>
      <c r="O133" s="14"/>
      <c r="P133" s="14"/>
      <c r="Q133" s="14"/>
      <c r="R133" s="14"/>
      <c r="S133" s="17"/>
      <c r="T133" s="18"/>
      <c r="U133" s="18"/>
    </row>
    <row r="134" spans="2:21" hidden="1" x14ac:dyDescent="0.2">
      <c r="B134" s="14" t="s">
        <v>599</v>
      </c>
      <c r="C134" s="14" t="s">
        <v>277</v>
      </c>
      <c r="D134" s="14" t="s">
        <v>600</v>
      </c>
      <c r="E134" s="14" t="s">
        <v>279</v>
      </c>
      <c r="F134" s="14" t="s">
        <v>601</v>
      </c>
      <c r="G134" s="14" t="s">
        <v>599</v>
      </c>
      <c r="H134" s="14" t="s">
        <v>602</v>
      </c>
      <c r="I134" s="14" t="s">
        <v>101</v>
      </c>
      <c r="J134" s="14" t="s">
        <v>269</v>
      </c>
      <c r="K134" s="15">
        <v>16.57</v>
      </c>
      <c r="L134" s="15" t="s">
        <v>101</v>
      </c>
      <c r="M134" s="15">
        <v>54.24</v>
      </c>
      <c r="N134" s="15" t="s">
        <v>101</v>
      </c>
      <c r="O134" s="14"/>
      <c r="P134" s="14"/>
      <c r="Q134" s="14"/>
      <c r="R134" s="14"/>
      <c r="S134" s="17"/>
      <c r="T134" s="18"/>
      <c r="U134" s="18"/>
    </row>
    <row r="135" spans="2:21" hidden="1" x14ac:dyDescent="0.2">
      <c r="B135" s="14" t="s">
        <v>603</v>
      </c>
      <c r="C135" s="14" t="s">
        <v>277</v>
      </c>
      <c r="D135" s="14" t="s">
        <v>604</v>
      </c>
      <c r="E135" s="14" t="s">
        <v>279</v>
      </c>
      <c r="F135" s="14" t="s">
        <v>605</v>
      </c>
      <c r="G135" s="14" t="s">
        <v>603</v>
      </c>
      <c r="H135" s="14" t="s">
        <v>606</v>
      </c>
      <c r="I135" s="14" t="s">
        <v>101</v>
      </c>
      <c r="J135" s="14" t="s">
        <v>269</v>
      </c>
      <c r="K135" s="15">
        <v>239.08</v>
      </c>
      <c r="L135" s="15" t="s">
        <v>101</v>
      </c>
      <c r="M135" s="15">
        <v>794.92</v>
      </c>
      <c r="N135" s="15" t="s">
        <v>101</v>
      </c>
      <c r="O135" s="14"/>
      <c r="P135" s="14"/>
      <c r="Q135" s="14"/>
      <c r="R135" s="14"/>
      <c r="S135" s="17"/>
      <c r="T135" s="18"/>
      <c r="U135" s="18"/>
    </row>
    <row r="136" spans="2:21" hidden="1" x14ac:dyDescent="0.2">
      <c r="B136" s="14" t="s">
        <v>607</v>
      </c>
      <c r="C136" s="14" t="s">
        <v>277</v>
      </c>
      <c r="D136" s="14" t="s">
        <v>608</v>
      </c>
      <c r="E136" s="14" t="s">
        <v>279</v>
      </c>
      <c r="F136" s="14" t="s">
        <v>609</v>
      </c>
      <c r="G136" s="14" t="s">
        <v>607</v>
      </c>
      <c r="H136" s="14" t="s">
        <v>610</v>
      </c>
      <c r="I136" s="14" t="s">
        <v>101</v>
      </c>
      <c r="J136" s="14" t="s">
        <v>269</v>
      </c>
      <c r="K136" s="15">
        <v>339.54</v>
      </c>
      <c r="L136" s="15" t="s">
        <v>101</v>
      </c>
      <c r="M136" s="15">
        <v>1131.3599999999999</v>
      </c>
      <c r="N136" s="15" t="s">
        <v>101</v>
      </c>
      <c r="O136" s="14"/>
      <c r="P136" s="14"/>
      <c r="Q136" s="14"/>
      <c r="R136" s="14"/>
      <c r="S136" s="17"/>
      <c r="T136" s="18"/>
      <c r="U136" s="18"/>
    </row>
    <row r="137" spans="2:21" hidden="1" x14ac:dyDescent="0.2">
      <c r="B137" s="14" t="s">
        <v>611</v>
      </c>
      <c r="C137" s="14" t="s">
        <v>277</v>
      </c>
      <c r="D137" s="14" t="s">
        <v>612</v>
      </c>
      <c r="E137" s="14" t="s">
        <v>279</v>
      </c>
      <c r="F137" s="14" t="s">
        <v>613</v>
      </c>
      <c r="G137" s="14" t="s">
        <v>614</v>
      </c>
      <c r="H137" s="14" t="s">
        <v>615</v>
      </c>
      <c r="I137" s="14" t="s">
        <v>101</v>
      </c>
      <c r="J137" s="14" t="s">
        <v>269</v>
      </c>
      <c r="K137" s="15">
        <v>93.13</v>
      </c>
      <c r="L137" s="15" t="s">
        <v>101</v>
      </c>
      <c r="M137" s="15">
        <v>313.56</v>
      </c>
      <c r="N137" s="15" t="s">
        <v>101</v>
      </c>
      <c r="O137" s="14"/>
      <c r="P137" s="14"/>
      <c r="Q137" s="14"/>
      <c r="R137" s="14"/>
      <c r="S137" s="17"/>
      <c r="T137" s="18"/>
      <c r="U137" s="18"/>
    </row>
    <row r="138" spans="2:21" hidden="1" x14ac:dyDescent="0.2">
      <c r="B138" s="14" t="s">
        <v>616</v>
      </c>
      <c r="C138" s="14" t="s">
        <v>277</v>
      </c>
      <c r="D138" s="14" t="s">
        <v>617</v>
      </c>
      <c r="E138" s="14" t="s">
        <v>279</v>
      </c>
      <c r="F138" s="14" t="s">
        <v>618</v>
      </c>
      <c r="G138" s="14" t="s">
        <v>616</v>
      </c>
      <c r="H138" s="14" t="s">
        <v>619</v>
      </c>
      <c r="I138" s="14" t="s">
        <v>101</v>
      </c>
      <c r="J138" s="14" t="s">
        <v>269</v>
      </c>
      <c r="K138" s="15">
        <v>201.16</v>
      </c>
      <c r="L138" s="15" t="s">
        <v>101</v>
      </c>
      <c r="M138" s="15">
        <v>677.12</v>
      </c>
      <c r="N138" s="15" t="s">
        <v>101</v>
      </c>
      <c r="O138" s="14"/>
      <c r="P138" s="14"/>
      <c r="Q138" s="14"/>
      <c r="R138" s="14"/>
      <c r="S138" s="17"/>
      <c r="T138" s="18"/>
      <c r="U138" s="18"/>
    </row>
    <row r="139" spans="2:21" hidden="1" x14ac:dyDescent="0.2">
      <c r="B139" s="14" t="s">
        <v>616</v>
      </c>
      <c r="C139" s="14" t="s">
        <v>277</v>
      </c>
      <c r="D139" s="14" t="s">
        <v>620</v>
      </c>
      <c r="E139" s="14" t="s">
        <v>279</v>
      </c>
      <c r="F139" s="14" t="s">
        <v>621</v>
      </c>
      <c r="G139" s="14" t="s">
        <v>616</v>
      </c>
      <c r="H139" s="14" t="s">
        <v>622</v>
      </c>
      <c r="I139" s="14" t="s">
        <v>101</v>
      </c>
      <c r="J139" s="14" t="s">
        <v>269</v>
      </c>
      <c r="K139" s="15">
        <v>18.13</v>
      </c>
      <c r="L139" s="15" t="s">
        <v>101</v>
      </c>
      <c r="M139" s="15">
        <v>61.02</v>
      </c>
      <c r="N139" s="15" t="s">
        <v>101</v>
      </c>
      <c r="O139" s="14"/>
      <c r="P139" s="14"/>
      <c r="Q139" s="14"/>
      <c r="R139" s="14"/>
      <c r="S139" s="17"/>
      <c r="T139" s="18"/>
      <c r="U139" s="18"/>
    </row>
    <row r="140" spans="2:21" x14ac:dyDescent="0.2">
      <c r="B140" s="14" t="s">
        <v>623</v>
      </c>
      <c r="C140" s="14" t="s">
        <v>277</v>
      </c>
      <c r="D140" s="14" t="s">
        <v>624</v>
      </c>
      <c r="E140" s="14" t="s">
        <v>279</v>
      </c>
      <c r="F140" s="14" t="s">
        <v>625</v>
      </c>
      <c r="G140" s="14" t="s">
        <v>623</v>
      </c>
      <c r="H140" s="14" t="s">
        <v>626</v>
      </c>
      <c r="I140" s="14" t="s">
        <v>101</v>
      </c>
      <c r="J140" s="14" t="s">
        <v>269</v>
      </c>
      <c r="K140" s="15">
        <v>139.44999999999999</v>
      </c>
      <c r="L140" s="15" t="s">
        <v>101</v>
      </c>
      <c r="M140" s="15">
        <v>471.19</v>
      </c>
      <c r="N140" s="15" t="s">
        <v>101</v>
      </c>
      <c r="O140" s="14"/>
      <c r="P140" s="14"/>
      <c r="Q140" s="14"/>
      <c r="R140" s="14"/>
      <c r="S140" s="17"/>
      <c r="T140" s="18"/>
      <c r="U140" s="18"/>
    </row>
    <row r="141" spans="2:21" x14ac:dyDescent="0.2">
      <c r="B141" s="14" t="s">
        <v>623</v>
      </c>
      <c r="C141" s="14" t="s">
        <v>277</v>
      </c>
      <c r="D141" s="14" t="s">
        <v>627</v>
      </c>
      <c r="E141" s="14" t="s">
        <v>279</v>
      </c>
      <c r="F141" s="14" t="s">
        <v>628</v>
      </c>
      <c r="G141" s="14" t="s">
        <v>623</v>
      </c>
      <c r="H141" s="14" t="s">
        <v>629</v>
      </c>
      <c r="I141" s="14" t="s">
        <v>101</v>
      </c>
      <c r="J141" s="14" t="s">
        <v>269</v>
      </c>
      <c r="K141" s="15">
        <v>469.6</v>
      </c>
      <c r="L141" s="15" t="s">
        <v>101</v>
      </c>
      <c r="M141" s="15">
        <v>1586.78</v>
      </c>
      <c r="N141" s="15" t="s">
        <v>101</v>
      </c>
      <c r="O141" s="14"/>
      <c r="P141" s="14"/>
      <c r="Q141" s="14"/>
      <c r="R141" s="14"/>
      <c r="S141" s="17"/>
      <c r="T141" s="18"/>
      <c r="U141" s="18"/>
    </row>
    <row r="142" spans="2:21" x14ac:dyDescent="0.2">
      <c r="I142" s="12" t="s">
        <v>270</v>
      </c>
      <c r="K142" s="15">
        <v>1304444.3599999999</v>
      </c>
      <c r="L142" s="15">
        <v>137.98000000000002</v>
      </c>
      <c r="M142" s="15">
        <f>SUM(M58:M141)</f>
        <v>4233179.9099999992</v>
      </c>
      <c r="N142" s="15">
        <f>SUM(N58:N141)</f>
        <v>449.01</v>
      </c>
      <c r="O142" s="24"/>
    </row>
    <row r="143" spans="2:21" x14ac:dyDescent="0.2">
      <c r="I143" s="12" t="s">
        <v>271</v>
      </c>
      <c r="K143" s="15">
        <v>1304306.3799999999</v>
      </c>
      <c r="M143" s="15">
        <v>4232730.8999999994</v>
      </c>
      <c r="O143" s="25"/>
    </row>
    <row r="145" spans="9:14" x14ac:dyDescent="0.2">
      <c r="I145" s="12" t="s">
        <v>630</v>
      </c>
      <c r="K145" s="15">
        <v>1304444.3599999999</v>
      </c>
      <c r="L145" s="15">
        <v>137.98000000000002</v>
      </c>
      <c r="M145" s="15">
        <v>4233179.9099999992</v>
      </c>
      <c r="N145" s="15">
        <v>449.01</v>
      </c>
    </row>
    <row r="150" spans="9:14" x14ac:dyDescent="0.2">
      <c r="M150" s="26">
        <f>+M143+M55+M49+M29+M20+M14</f>
        <v>4654126.419999999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M16" sqref="M16"/>
    </sheetView>
  </sheetViews>
  <sheetFormatPr baseColWidth="10" defaultRowHeight="15" x14ac:dyDescent="0.25"/>
  <cols>
    <col min="1" max="1" width="39" customWidth="1"/>
  </cols>
  <sheetData>
    <row r="1" spans="1:10" ht="18" x14ac:dyDescent="0.25">
      <c r="A1" s="79" t="s">
        <v>631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25">
      <c r="A2" s="27"/>
      <c r="B2" s="28"/>
      <c r="C2" s="27"/>
      <c r="D2" s="27"/>
      <c r="E2" s="28"/>
      <c r="F2" s="28"/>
      <c r="G2" s="28"/>
      <c r="H2" s="28"/>
      <c r="I2" s="27"/>
      <c r="J2" s="27"/>
    </row>
    <row r="3" spans="1:10" ht="45" x14ac:dyDescent="0.25">
      <c r="A3" s="29" t="s">
        <v>632</v>
      </c>
      <c r="B3" s="29" t="s">
        <v>633</v>
      </c>
      <c r="C3" s="29" t="s">
        <v>634</v>
      </c>
      <c r="D3" s="29" t="s">
        <v>635</v>
      </c>
      <c r="E3" s="29" t="s">
        <v>636</v>
      </c>
      <c r="F3" s="29" t="s">
        <v>637</v>
      </c>
      <c r="G3" s="29" t="s">
        <v>638</v>
      </c>
      <c r="H3" s="30" t="s">
        <v>639</v>
      </c>
      <c r="I3" s="31" t="s">
        <v>640</v>
      </c>
      <c r="J3" s="32" t="s">
        <v>641</v>
      </c>
    </row>
    <row r="4" spans="1:10" x14ac:dyDescent="0.25">
      <c r="A4" s="33" t="s">
        <v>642</v>
      </c>
      <c r="B4" s="34">
        <f>SUM(B5:B8)</f>
        <v>109262.78</v>
      </c>
      <c r="C4" s="35">
        <f>SUM(C5:C12)</f>
        <v>4745.76</v>
      </c>
      <c r="D4" s="35">
        <f t="shared" ref="D4:E4" si="0">SUM(D5:D12)</f>
        <v>0</v>
      </c>
      <c r="E4" s="35">
        <f t="shared" si="0"/>
        <v>23135.600000000002</v>
      </c>
      <c r="F4" s="36"/>
      <c r="G4" s="36"/>
      <c r="H4" s="37"/>
      <c r="I4" s="38"/>
      <c r="J4" s="39"/>
    </row>
    <row r="5" spans="1:10" x14ac:dyDescent="0.25">
      <c r="A5" s="40" t="s">
        <v>643</v>
      </c>
      <c r="B5" s="41">
        <v>99856</v>
      </c>
      <c r="C5" s="42"/>
      <c r="D5" s="42"/>
      <c r="E5" s="42"/>
      <c r="F5" s="43">
        <v>10</v>
      </c>
      <c r="G5" s="43">
        <v>12</v>
      </c>
      <c r="H5" s="44">
        <v>61956.799999999996</v>
      </c>
      <c r="I5" s="42">
        <f>((B5*F5%)/12*G5)</f>
        <v>9985.6</v>
      </c>
      <c r="J5" s="44">
        <f>+H5+I5</f>
        <v>71942.399999999994</v>
      </c>
    </row>
    <row r="6" spans="1:10" x14ac:dyDescent="0.25">
      <c r="A6" s="40" t="s">
        <v>644</v>
      </c>
      <c r="B6" s="45">
        <v>1271.19</v>
      </c>
      <c r="C6" s="42"/>
      <c r="D6" s="42"/>
      <c r="E6" s="42"/>
      <c r="F6" s="43">
        <v>10</v>
      </c>
      <c r="G6" s="43">
        <v>12</v>
      </c>
      <c r="H6" s="44">
        <v>317.79750000000001</v>
      </c>
      <c r="I6" s="42">
        <f>((B6*F6%)/12*G6)</f>
        <v>127.11900000000001</v>
      </c>
      <c r="J6" s="44">
        <f t="shared" ref="J6:J7" si="1">+H6+I6</f>
        <v>444.91650000000004</v>
      </c>
    </row>
    <row r="7" spans="1:10" x14ac:dyDescent="0.25">
      <c r="A7" s="40" t="s">
        <v>645</v>
      </c>
      <c r="B7" s="45">
        <v>8135.59</v>
      </c>
      <c r="C7" s="42"/>
      <c r="D7" s="42"/>
      <c r="E7" s="42"/>
      <c r="F7" s="43">
        <v>10</v>
      </c>
      <c r="G7" s="43">
        <v>12</v>
      </c>
      <c r="H7" s="44">
        <v>2033.8975000000005</v>
      </c>
      <c r="I7" s="42">
        <f>((B7*F7%)/12*G7)</f>
        <v>813.5590000000002</v>
      </c>
      <c r="J7" s="44">
        <f t="shared" si="1"/>
        <v>2847.4565000000007</v>
      </c>
    </row>
    <row r="8" spans="1:10" x14ac:dyDescent="0.25">
      <c r="A8" s="46" t="s">
        <v>646</v>
      </c>
      <c r="B8" s="45"/>
      <c r="C8" s="42">
        <v>4745.76</v>
      </c>
      <c r="D8" s="42"/>
      <c r="E8" s="42"/>
      <c r="F8" s="43">
        <v>10</v>
      </c>
      <c r="G8" s="43">
        <v>12</v>
      </c>
      <c r="H8" s="44">
        <v>830.50800000000004</v>
      </c>
      <c r="I8" s="42">
        <f>((C8*F8%)/12*G8)</f>
        <v>474.57600000000002</v>
      </c>
      <c r="J8" s="44">
        <f>+H8+I8</f>
        <v>1305.0840000000001</v>
      </c>
    </row>
    <row r="9" spans="1:10" x14ac:dyDescent="0.25">
      <c r="A9" s="46" t="s">
        <v>647</v>
      </c>
      <c r="B9" s="45"/>
      <c r="C9" s="42"/>
      <c r="D9" s="42"/>
      <c r="E9" s="42">
        <v>4491.53</v>
      </c>
      <c r="F9" s="43">
        <v>10</v>
      </c>
      <c r="G9" s="43">
        <v>4</v>
      </c>
      <c r="H9" s="44">
        <v>0</v>
      </c>
      <c r="I9" s="42">
        <f>((E9*F9%)/12*G9)</f>
        <v>149.71766666666667</v>
      </c>
      <c r="J9" s="44">
        <f t="shared" ref="J9:J11" si="2">+H9+I9</f>
        <v>149.71766666666667</v>
      </c>
    </row>
    <row r="10" spans="1:10" x14ac:dyDescent="0.25">
      <c r="A10" s="46" t="s">
        <v>648</v>
      </c>
      <c r="B10" s="45"/>
      <c r="C10" s="42"/>
      <c r="D10" s="42"/>
      <c r="E10" s="42">
        <v>1694.92</v>
      </c>
      <c r="F10" s="43">
        <v>10</v>
      </c>
      <c r="G10" s="43">
        <v>4</v>
      </c>
      <c r="H10" s="44">
        <v>0</v>
      </c>
      <c r="I10" s="42">
        <f t="shared" ref="I10:I11" si="3">((E10*F10%)/12*G10)</f>
        <v>56.497333333333337</v>
      </c>
      <c r="J10" s="44">
        <f t="shared" si="2"/>
        <v>56.497333333333337</v>
      </c>
    </row>
    <row r="11" spans="1:10" x14ac:dyDescent="0.25">
      <c r="A11" s="46" t="s">
        <v>648</v>
      </c>
      <c r="B11" s="45"/>
      <c r="C11" s="42"/>
      <c r="D11" s="42"/>
      <c r="E11" s="42">
        <v>16949.150000000001</v>
      </c>
      <c r="F11" s="43">
        <v>10</v>
      </c>
      <c r="G11" s="43">
        <v>2</v>
      </c>
      <c r="H11" s="44">
        <v>0</v>
      </c>
      <c r="I11" s="42">
        <f t="shared" si="3"/>
        <v>282.48583333333335</v>
      </c>
      <c r="J11" s="44">
        <f t="shared" si="2"/>
        <v>282.48583333333335</v>
      </c>
    </row>
    <row r="12" spans="1:10" x14ac:dyDescent="0.25">
      <c r="A12" s="47"/>
      <c r="B12" s="48"/>
      <c r="C12" s="49"/>
      <c r="D12" s="49"/>
      <c r="E12" s="49"/>
      <c r="F12" s="50"/>
      <c r="G12" s="50"/>
      <c r="H12" s="51">
        <f>SUM(H5:H11)</f>
        <v>65139.002999999997</v>
      </c>
      <c r="I12" s="51">
        <f>SUM(I5:I11)</f>
        <v>11889.554833333337</v>
      </c>
      <c r="J12" s="51">
        <f>SUM(J5:J11)</f>
        <v>77028.55783333334</v>
      </c>
    </row>
    <row r="13" spans="1:10" x14ac:dyDescent="0.25">
      <c r="A13" s="33" t="s">
        <v>649</v>
      </c>
      <c r="B13" s="34">
        <f>SUM(B14:B47)</f>
        <v>11078.34</v>
      </c>
      <c r="C13" s="34">
        <f t="shared" ref="C13:E13" si="4">SUM(C14:C47)</f>
        <v>33242.460000000006</v>
      </c>
      <c r="D13" s="34">
        <f t="shared" si="4"/>
        <v>8600.7199999999993</v>
      </c>
      <c r="E13" s="34">
        <f t="shared" si="4"/>
        <v>68617.149999999994</v>
      </c>
      <c r="F13" s="36"/>
      <c r="G13" s="36"/>
      <c r="H13" s="37"/>
      <c r="I13" s="38"/>
      <c r="J13" s="37"/>
    </row>
    <row r="14" spans="1:10" x14ac:dyDescent="0.25">
      <c r="A14" s="52" t="s">
        <v>548</v>
      </c>
      <c r="B14" s="45">
        <v>2952.4</v>
      </c>
      <c r="C14" s="42"/>
      <c r="D14" s="42"/>
      <c r="E14" s="42"/>
      <c r="F14" s="43">
        <v>25</v>
      </c>
      <c r="G14" s="43">
        <v>12</v>
      </c>
      <c r="H14" s="44">
        <v>1906.7583333333332</v>
      </c>
      <c r="I14" s="42">
        <f t="shared" ref="I14:I19" si="5">((B14*F14%)/12*G14)</f>
        <v>738.1</v>
      </c>
      <c r="J14" s="44">
        <f t="shared" ref="J14:J47" si="6">+H14+I14</f>
        <v>2644.8583333333331</v>
      </c>
    </row>
    <row r="15" spans="1:10" x14ac:dyDescent="0.25">
      <c r="A15" s="52" t="s">
        <v>650</v>
      </c>
      <c r="B15" s="45">
        <v>1173.73</v>
      </c>
      <c r="C15" s="42"/>
      <c r="D15" s="42"/>
      <c r="E15" s="42"/>
      <c r="F15" s="43">
        <v>25</v>
      </c>
      <c r="G15" s="43">
        <v>12</v>
      </c>
      <c r="H15" s="44">
        <v>709.12854166666671</v>
      </c>
      <c r="I15" s="42">
        <f t="shared" si="5"/>
        <v>293.4325</v>
      </c>
      <c r="J15" s="44">
        <f t="shared" si="6"/>
        <v>1002.5610416666667</v>
      </c>
    </row>
    <row r="16" spans="1:10" x14ac:dyDescent="0.25">
      <c r="A16" s="52" t="s">
        <v>344</v>
      </c>
      <c r="B16" s="45">
        <v>1694.92</v>
      </c>
      <c r="C16" s="42"/>
      <c r="D16" s="42"/>
      <c r="E16" s="42"/>
      <c r="F16" s="43">
        <v>25</v>
      </c>
      <c r="G16" s="43">
        <v>12</v>
      </c>
      <c r="H16" s="44">
        <v>953.39250000000004</v>
      </c>
      <c r="I16" s="42">
        <f t="shared" si="5"/>
        <v>423.73</v>
      </c>
      <c r="J16" s="44">
        <f t="shared" si="6"/>
        <v>1377.1224999999999</v>
      </c>
    </row>
    <row r="17" spans="1:10" x14ac:dyDescent="0.25">
      <c r="A17" s="52" t="s">
        <v>651</v>
      </c>
      <c r="B17" s="45">
        <v>2203.39</v>
      </c>
      <c r="C17" s="42"/>
      <c r="D17" s="42"/>
      <c r="E17" s="42"/>
      <c r="F17" s="43">
        <v>25</v>
      </c>
      <c r="G17" s="43">
        <v>12</v>
      </c>
      <c r="H17" s="44">
        <v>1239.4068749999999</v>
      </c>
      <c r="I17" s="42">
        <f t="shared" si="5"/>
        <v>550.84749999999997</v>
      </c>
      <c r="J17" s="44">
        <f t="shared" si="6"/>
        <v>1790.254375</v>
      </c>
    </row>
    <row r="18" spans="1:10" x14ac:dyDescent="0.25">
      <c r="A18" s="52" t="s">
        <v>652</v>
      </c>
      <c r="B18" s="45">
        <v>1466.61</v>
      </c>
      <c r="C18" s="42"/>
      <c r="D18" s="42"/>
      <c r="E18" s="42"/>
      <c r="F18" s="43">
        <v>25</v>
      </c>
      <c r="G18" s="43">
        <v>12</v>
      </c>
      <c r="H18" s="44">
        <v>824.96812499999987</v>
      </c>
      <c r="I18" s="42">
        <f t="shared" si="5"/>
        <v>366.65249999999997</v>
      </c>
      <c r="J18" s="44">
        <f t="shared" si="6"/>
        <v>1191.6206249999998</v>
      </c>
    </row>
    <row r="19" spans="1:10" x14ac:dyDescent="0.25">
      <c r="A19" s="52" t="s">
        <v>653</v>
      </c>
      <c r="B19" s="45">
        <v>1587.29</v>
      </c>
      <c r="C19" s="42"/>
      <c r="D19" s="42"/>
      <c r="E19" s="42"/>
      <c r="F19" s="43">
        <v>25</v>
      </c>
      <c r="G19" s="43">
        <v>12</v>
      </c>
      <c r="H19" s="44">
        <v>826.71354166666663</v>
      </c>
      <c r="I19" s="42">
        <f t="shared" si="5"/>
        <v>396.82249999999999</v>
      </c>
      <c r="J19" s="44">
        <f t="shared" si="6"/>
        <v>1223.5360416666667</v>
      </c>
    </row>
    <row r="20" spans="1:10" x14ac:dyDescent="0.25">
      <c r="A20" s="46" t="s">
        <v>654</v>
      </c>
      <c r="B20" s="45"/>
      <c r="C20" s="42">
        <v>1957.63</v>
      </c>
      <c r="D20" s="42"/>
      <c r="E20" s="42"/>
      <c r="F20" s="43">
        <v>25</v>
      </c>
      <c r="G20" s="43">
        <v>12</v>
      </c>
      <c r="H20" s="44">
        <v>897.24708333333342</v>
      </c>
      <c r="I20" s="42">
        <f t="shared" ref="I20:I29" si="7">((C20*F20%)/12*G20)</f>
        <v>489.40750000000003</v>
      </c>
      <c r="J20" s="44">
        <f t="shared" si="6"/>
        <v>1386.6545833333334</v>
      </c>
    </row>
    <row r="21" spans="1:10" x14ac:dyDescent="0.25">
      <c r="A21" s="46" t="s">
        <v>654</v>
      </c>
      <c r="B21" s="45"/>
      <c r="C21" s="42">
        <v>5084.75</v>
      </c>
      <c r="D21" s="42"/>
      <c r="E21" s="42"/>
      <c r="F21" s="43">
        <v>25</v>
      </c>
      <c r="G21" s="43">
        <v>12</v>
      </c>
      <c r="H21" s="44">
        <v>2224.578125</v>
      </c>
      <c r="I21" s="42">
        <f t="shared" si="7"/>
        <v>1271.1875</v>
      </c>
      <c r="J21" s="44">
        <f t="shared" si="6"/>
        <v>3495.765625</v>
      </c>
    </row>
    <row r="22" spans="1:10" x14ac:dyDescent="0.25">
      <c r="A22" s="46" t="s">
        <v>655</v>
      </c>
      <c r="B22" s="45"/>
      <c r="C22" s="42">
        <v>2077.9699999999998</v>
      </c>
      <c r="D22" s="42"/>
      <c r="E22" s="42"/>
      <c r="F22" s="43">
        <v>25</v>
      </c>
      <c r="G22" s="43">
        <v>12</v>
      </c>
      <c r="H22" s="44">
        <v>909.11187499999994</v>
      </c>
      <c r="I22" s="42">
        <f t="shared" si="7"/>
        <v>519.49249999999995</v>
      </c>
      <c r="J22" s="44">
        <f t="shared" si="6"/>
        <v>1428.6043749999999</v>
      </c>
    </row>
    <row r="23" spans="1:10" x14ac:dyDescent="0.25">
      <c r="A23" s="46" t="s">
        <v>656</v>
      </c>
      <c r="B23" s="45"/>
      <c r="C23" s="42">
        <v>4322.03</v>
      </c>
      <c r="D23" s="42"/>
      <c r="E23" s="42"/>
      <c r="F23" s="43">
        <v>25</v>
      </c>
      <c r="G23" s="43">
        <v>12</v>
      </c>
      <c r="H23" s="44">
        <v>1890.8881249999999</v>
      </c>
      <c r="I23" s="42">
        <f t="shared" si="7"/>
        <v>1080.5074999999999</v>
      </c>
      <c r="J23" s="44">
        <f t="shared" si="6"/>
        <v>2971.3956250000001</v>
      </c>
    </row>
    <row r="24" spans="1:10" x14ac:dyDescent="0.25">
      <c r="A24" s="46" t="s">
        <v>657</v>
      </c>
      <c r="B24" s="45"/>
      <c r="C24" s="42">
        <v>5084.75</v>
      </c>
      <c r="D24" s="42"/>
      <c r="E24" s="42"/>
      <c r="F24" s="43">
        <v>25</v>
      </c>
      <c r="G24" s="43">
        <v>12</v>
      </c>
      <c r="H24" s="44">
        <v>2224.578125</v>
      </c>
      <c r="I24" s="42">
        <f t="shared" si="7"/>
        <v>1271.1875</v>
      </c>
      <c r="J24" s="44">
        <f t="shared" si="6"/>
        <v>3495.765625</v>
      </c>
    </row>
    <row r="25" spans="1:10" x14ac:dyDescent="0.25">
      <c r="A25" s="46" t="s">
        <v>655</v>
      </c>
      <c r="B25" s="45"/>
      <c r="C25" s="42">
        <v>2077.9699999999998</v>
      </c>
      <c r="D25" s="42"/>
      <c r="E25" s="42"/>
      <c r="F25" s="43">
        <v>25</v>
      </c>
      <c r="G25" s="43">
        <v>12</v>
      </c>
      <c r="H25" s="44">
        <v>909.11187499999994</v>
      </c>
      <c r="I25" s="42">
        <f t="shared" si="7"/>
        <v>519.49249999999995</v>
      </c>
      <c r="J25" s="44">
        <f t="shared" si="6"/>
        <v>1428.6043749999999</v>
      </c>
    </row>
    <row r="26" spans="1:10" x14ac:dyDescent="0.25">
      <c r="A26" s="46" t="s">
        <v>658</v>
      </c>
      <c r="B26" s="45"/>
      <c r="C26" s="42">
        <v>3813.56</v>
      </c>
      <c r="D26" s="42"/>
      <c r="E26" s="42"/>
      <c r="F26" s="43">
        <v>25</v>
      </c>
      <c r="G26" s="43">
        <v>12</v>
      </c>
      <c r="H26" s="44">
        <v>1668.4325000000001</v>
      </c>
      <c r="I26" s="42">
        <f t="shared" si="7"/>
        <v>953.3900000000001</v>
      </c>
      <c r="J26" s="44">
        <f t="shared" si="6"/>
        <v>2621.8225000000002</v>
      </c>
    </row>
    <row r="27" spans="1:10" x14ac:dyDescent="0.25">
      <c r="A27" s="46" t="s">
        <v>658</v>
      </c>
      <c r="B27" s="45"/>
      <c r="C27" s="42">
        <v>2829.66</v>
      </c>
      <c r="D27" s="42"/>
      <c r="E27" s="42"/>
      <c r="F27" s="43">
        <v>25</v>
      </c>
      <c r="G27" s="43">
        <v>12</v>
      </c>
      <c r="H27" s="44">
        <v>1237.9762499999999</v>
      </c>
      <c r="I27" s="42">
        <f t="shared" si="7"/>
        <v>707.41499999999996</v>
      </c>
      <c r="J27" s="44">
        <f t="shared" si="6"/>
        <v>1945.3912499999999</v>
      </c>
    </row>
    <row r="28" spans="1:10" x14ac:dyDescent="0.25">
      <c r="A28" s="46" t="s">
        <v>659</v>
      </c>
      <c r="B28" s="45"/>
      <c r="C28" s="42">
        <v>2881.36</v>
      </c>
      <c r="D28" s="42"/>
      <c r="E28" s="42"/>
      <c r="F28" s="43">
        <v>25</v>
      </c>
      <c r="G28" s="43">
        <v>12</v>
      </c>
      <c r="H28" s="44">
        <v>1260.595</v>
      </c>
      <c r="I28" s="42">
        <f t="shared" si="7"/>
        <v>720.34</v>
      </c>
      <c r="J28" s="44">
        <f t="shared" si="6"/>
        <v>1980.9349999999999</v>
      </c>
    </row>
    <row r="29" spans="1:10" x14ac:dyDescent="0.25">
      <c r="A29" s="46" t="s">
        <v>660</v>
      </c>
      <c r="B29" s="45"/>
      <c r="C29" s="42">
        <v>3112.78</v>
      </c>
      <c r="D29" s="42"/>
      <c r="E29" s="42"/>
      <c r="F29" s="43">
        <v>25</v>
      </c>
      <c r="G29" s="43">
        <v>12</v>
      </c>
      <c r="H29" s="44">
        <v>972.7437500000002</v>
      </c>
      <c r="I29" s="42">
        <f t="shared" si="7"/>
        <v>778.19500000000016</v>
      </c>
      <c r="J29" s="44">
        <f t="shared" si="6"/>
        <v>1750.9387500000003</v>
      </c>
    </row>
    <row r="30" spans="1:10" x14ac:dyDescent="0.25">
      <c r="A30" s="46" t="s">
        <v>661</v>
      </c>
      <c r="B30" s="45"/>
      <c r="C30" s="42"/>
      <c r="D30" s="42">
        <v>3090.25</v>
      </c>
      <c r="E30" s="42"/>
      <c r="F30" s="43">
        <v>25</v>
      </c>
      <c r="G30" s="43">
        <v>12</v>
      </c>
      <c r="H30" s="44">
        <v>515.04166666666663</v>
      </c>
      <c r="I30" s="42">
        <f>((D30*F30%)/12*G30)</f>
        <v>772.5625</v>
      </c>
      <c r="J30" s="44">
        <f t="shared" si="6"/>
        <v>1287.6041666666665</v>
      </c>
    </row>
    <row r="31" spans="1:10" x14ac:dyDescent="0.25">
      <c r="A31" s="46" t="s">
        <v>662</v>
      </c>
      <c r="B31" s="45"/>
      <c r="C31" s="42"/>
      <c r="D31" s="42">
        <v>711.86</v>
      </c>
      <c r="E31" s="42"/>
      <c r="F31" s="43">
        <v>25</v>
      </c>
      <c r="G31" s="43">
        <v>12</v>
      </c>
      <c r="H31" s="44">
        <v>103.81291666666667</v>
      </c>
      <c r="I31" s="42">
        <f>((D31*F31%)/12*G31)</f>
        <v>177.965</v>
      </c>
      <c r="J31" s="44">
        <f t="shared" si="6"/>
        <v>281.77791666666667</v>
      </c>
    </row>
    <row r="32" spans="1:10" x14ac:dyDescent="0.25">
      <c r="A32" s="46" t="s">
        <v>663</v>
      </c>
      <c r="B32" s="45"/>
      <c r="C32" s="42"/>
      <c r="D32" s="42">
        <v>3920.64</v>
      </c>
      <c r="E32" s="42"/>
      <c r="F32" s="43">
        <v>25</v>
      </c>
      <c r="G32" s="43">
        <v>12</v>
      </c>
      <c r="H32" s="44">
        <v>408.4</v>
      </c>
      <c r="I32" s="42">
        <f>((D32*F32%)/12*G32)</f>
        <v>980.15999999999985</v>
      </c>
      <c r="J32" s="44">
        <f t="shared" si="6"/>
        <v>1388.56</v>
      </c>
    </row>
    <row r="33" spans="1:10" x14ac:dyDescent="0.25">
      <c r="A33" s="46" t="s">
        <v>664</v>
      </c>
      <c r="B33" s="45"/>
      <c r="C33" s="42"/>
      <c r="D33" s="42">
        <v>877.97</v>
      </c>
      <c r="E33" s="42"/>
      <c r="F33" s="43">
        <v>25</v>
      </c>
      <c r="G33" s="43">
        <v>12</v>
      </c>
      <c r="H33" s="44">
        <v>73.164166666666674</v>
      </c>
      <c r="I33" s="42">
        <f>((D33*F33%)/12*G33)</f>
        <v>219.49250000000001</v>
      </c>
      <c r="J33" s="44">
        <f t="shared" si="6"/>
        <v>292.65666666666669</v>
      </c>
    </row>
    <row r="34" spans="1:10" x14ac:dyDescent="0.25">
      <c r="A34" s="46" t="s">
        <v>665</v>
      </c>
      <c r="B34" s="45"/>
      <c r="C34" s="42"/>
      <c r="D34" s="42"/>
      <c r="E34" s="42">
        <v>1042.3699999999999</v>
      </c>
      <c r="F34" s="43">
        <v>25</v>
      </c>
      <c r="G34" s="43">
        <v>10</v>
      </c>
      <c r="H34" s="44">
        <v>0</v>
      </c>
      <c r="I34" s="42">
        <f>((E34*F34%)/12*G34)</f>
        <v>217.16041666666666</v>
      </c>
      <c r="J34" s="44">
        <f t="shared" si="6"/>
        <v>217.16041666666666</v>
      </c>
    </row>
    <row r="35" spans="1:10" x14ac:dyDescent="0.25">
      <c r="A35" s="46" t="s">
        <v>666</v>
      </c>
      <c r="B35" s="45"/>
      <c r="C35" s="42"/>
      <c r="D35" s="42"/>
      <c r="E35" s="42">
        <v>4565.4799999999996</v>
      </c>
      <c r="F35" s="43">
        <v>25</v>
      </c>
      <c r="G35" s="43">
        <v>9</v>
      </c>
      <c r="H35" s="44">
        <v>0</v>
      </c>
      <c r="I35" s="42">
        <f t="shared" ref="I35:I47" si="8">((E35*F35%)/12*G35)</f>
        <v>856.02749999999992</v>
      </c>
      <c r="J35" s="44">
        <f t="shared" si="6"/>
        <v>856.02749999999992</v>
      </c>
    </row>
    <row r="36" spans="1:10" x14ac:dyDescent="0.25">
      <c r="A36" s="46" t="s">
        <v>656</v>
      </c>
      <c r="B36" s="45"/>
      <c r="C36" s="42"/>
      <c r="D36" s="42"/>
      <c r="E36" s="42">
        <v>5002.63</v>
      </c>
      <c r="F36" s="43">
        <v>25</v>
      </c>
      <c r="G36" s="43">
        <v>9</v>
      </c>
      <c r="H36" s="44">
        <v>0</v>
      </c>
      <c r="I36" s="42">
        <f t="shared" si="8"/>
        <v>937.99312499999996</v>
      </c>
      <c r="J36" s="44">
        <f t="shared" si="6"/>
        <v>937.99312499999996</v>
      </c>
    </row>
    <row r="37" spans="1:10" x14ac:dyDescent="0.25">
      <c r="A37" s="46" t="s">
        <v>666</v>
      </c>
      <c r="B37" s="45"/>
      <c r="C37" s="42"/>
      <c r="D37" s="42"/>
      <c r="E37" s="42">
        <v>3038.04</v>
      </c>
      <c r="F37" s="43">
        <v>25</v>
      </c>
      <c r="G37" s="43">
        <v>9</v>
      </c>
      <c r="H37" s="44">
        <v>0</v>
      </c>
      <c r="I37" s="42">
        <f t="shared" si="8"/>
        <v>569.63249999999994</v>
      </c>
      <c r="J37" s="44">
        <f t="shared" si="6"/>
        <v>569.63249999999994</v>
      </c>
    </row>
    <row r="38" spans="1:10" x14ac:dyDescent="0.25">
      <c r="A38" s="46" t="s">
        <v>667</v>
      </c>
      <c r="B38" s="45"/>
      <c r="C38" s="42"/>
      <c r="D38" s="42"/>
      <c r="E38" s="42">
        <v>6984.74</v>
      </c>
      <c r="F38" s="43">
        <v>25</v>
      </c>
      <c r="G38" s="43">
        <v>9</v>
      </c>
      <c r="H38" s="44">
        <v>0</v>
      </c>
      <c r="I38" s="42">
        <f t="shared" si="8"/>
        <v>1309.6387499999998</v>
      </c>
      <c r="J38" s="44">
        <f t="shared" si="6"/>
        <v>1309.6387499999998</v>
      </c>
    </row>
    <row r="39" spans="1:10" x14ac:dyDescent="0.25">
      <c r="A39" s="46" t="s">
        <v>668</v>
      </c>
      <c r="B39" s="45"/>
      <c r="C39" s="42"/>
      <c r="D39" s="42"/>
      <c r="E39" s="42">
        <v>3427.87</v>
      </c>
      <c r="F39" s="43">
        <v>25</v>
      </c>
      <c r="G39" s="43">
        <v>9</v>
      </c>
      <c r="H39" s="44">
        <v>0</v>
      </c>
      <c r="I39" s="42">
        <f t="shared" si="8"/>
        <v>642.72562499999992</v>
      </c>
      <c r="J39" s="44">
        <f t="shared" si="6"/>
        <v>642.72562499999992</v>
      </c>
    </row>
    <row r="40" spans="1:10" x14ac:dyDescent="0.25">
      <c r="A40" s="46" t="s">
        <v>666</v>
      </c>
      <c r="B40" s="45"/>
      <c r="C40" s="42"/>
      <c r="D40" s="42"/>
      <c r="E40" s="42">
        <v>9199.83</v>
      </c>
      <c r="F40" s="43">
        <v>25</v>
      </c>
      <c r="G40" s="43">
        <v>8</v>
      </c>
      <c r="H40" s="44">
        <v>0</v>
      </c>
      <c r="I40" s="42">
        <f t="shared" si="8"/>
        <v>1533.3050000000001</v>
      </c>
      <c r="J40" s="44">
        <f t="shared" si="6"/>
        <v>1533.3050000000001</v>
      </c>
    </row>
    <row r="41" spans="1:10" x14ac:dyDescent="0.25">
      <c r="A41" s="46" t="s">
        <v>669</v>
      </c>
      <c r="B41" s="45"/>
      <c r="C41" s="42"/>
      <c r="D41" s="42"/>
      <c r="E41" s="42">
        <v>2033.9</v>
      </c>
      <c r="F41" s="43">
        <v>25</v>
      </c>
      <c r="G41" s="43">
        <v>8</v>
      </c>
      <c r="H41" s="44">
        <v>0</v>
      </c>
      <c r="I41" s="42">
        <f t="shared" si="8"/>
        <v>338.98333333333335</v>
      </c>
      <c r="J41" s="44">
        <f t="shared" si="6"/>
        <v>338.98333333333335</v>
      </c>
    </row>
    <row r="42" spans="1:10" x14ac:dyDescent="0.25">
      <c r="A42" s="46" t="s">
        <v>656</v>
      </c>
      <c r="B42" s="45"/>
      <c r="C42" s="42"/>
      <c r="D42" s="42"/>
      <c r="E42" s="42">
        <v>1795.76</v>
      </c>
      <c r="F42" s="43">
        <v>25</v>
      </c>
      <c r="G42" s="43">
        <v>8</v>
      </c>
      <c r="H42" s="44">
        <v>0</v>
      </c>
      <c r="I42" s="42">
        <f t="shared" si="8"/>
        <v>299.29333333333335</v>
      </c>
      <c r="J42" s="44">
        <f t="shared" si="6"/>
        <v>299.29333333333335</v>
      </c>
    </row>
    <row r="43" spans="1:10" x14ac:dyDescent="0.25">
      <c r="A43" s="46" t="s">
        <v>670</v>
      </c>
      <c r="B43" s="45"/>
      <c r="C43" s="42"/>
      <c r="D43" s="42"/>
      <c r="E43" s="42">
        <v>1118.6400000000001</v>
      </c>
      <c r="F43" s="43">
        <v>25</v>
      </c>
      <c r="G43" s="43">
        <v>6</v>
      </c>
      <c r="H43" s="44">
        <v>0</v>
      </c>
      <c r="I43" s="42">
        <f t="shared" si="8"/>
        <v>139.83000000000001</v>
      </c>
      <c r="J43" s="44">
        <f t="shared" si="6"/>
        <v>139.83000000000001</v>
      </c>
    </row>
    <row r="44" spans="1:10" x14ac:dyDescent="0.25">
      <c r="A44" s="46" t="s">
        <v>671</v>
      </c>
      <c r="B44" s="45"/>
      <c r="C44" s="42"/>
      <c r="D44" s="42"/>
      <c r="E44" s="42">
        <v>1566.1</v>
      </c>
      <c r="F44" s="43">
        <v>25</v>
      </c>
      <c r="G44" s="43">
        <v>6</v>
      </c>
      <c r="H44" s="44">
        <v>0</v>
      </c>
      <c r="I44" s="42">
        <f t="shared" si="8"/>
        <v>195.76249999999999</v>
      </c>
      <c r="J44" s="44">
        <f t="shared" si="6"/>
        <v>195.76249999999999</v>
      </c>
    </row>
    <row r="45" spans="1:10" x14ac:dyDescent="0.25">
      <c r="A45" s="46" t="s">
        <v>672</v>
      </c>
      <c r="B45" s="45"/>
      <c r="C45" s="42"/>
      <c r="D45" s="42"/>
      <c r="E45" s="42">
        <v>13863.24</v>
      </c>
      <c r="F45" s="43">
        <v>25</v>
      </c>
      <c r="G45" s="43">
        <v>5</v>
      </c>
      <c r="H45" s="44">
        <v>0</v>
      </c>
      <c r="I45" s="42">
        <f t="shared" si="8"/>
        <v>1444.0875000000001</v>
      </c>
      <c r="J45" s="44">
        <f t="shared" si="6"/>
        <v>1444.0875000000001</v>
      </c>
    </row>
    <row r="46" spans="1:10" x14ac:dyDescent="0.25">
      <c r="A46" s="46" t="s">
        <v>672</v>
      </c>
      <c r="B46" s="45"/>
      <c r="C46" s="42"/>
      <c r="D46" s="42"/>
      <c r="E46" s="42">
        <v>6248</v>
      </c>
      <c r="F46" s="43">
        <v>25</v>
      </c>
      <c r="G46" s="43">
        <v>4</v>
      </c>
      <c r="H46" s="44">
        <v>0</v>
      </c>
      <c r="I46" s="42">
        <f t="shared" si="8"/>
        <v>520.66666666666663</v>
      </c>
      <c r="J46" s="44">
        <f t="shared" si="6"/>
        <v>520.66666666666663</v>
      </c>
    </row>
    <row r="47" spans="1:10" x14ac:dyDescent="0.25">
      <c r="A47" s="46" t="s">
        <v>673</v>
      </c>
      <c r="B47" s="45"/>
      <c r="C47" s="42"/>
      <c r="D47" s="42"/>
      <c r="E47" s="42">
        <v>8730.5499999999993</v>
      </c>
      <c r="F47" s="43">
        <v>25</v>
      </c>
      <c r="G47" s="43">
        <v>3</v>
      </c>
      <c r="H47" s="44">
        <v>0</v>
      </c>
      <c r="I47" s="42">
        <f t="shared" si="8"/>
        <v>545.65937499999995</v>
      </c>
      <c r="J47" s="44">
        <f t="shared" si="6"/>
        <v>545.65937499999995</v>
      </c>
    </row>
    <row r="48" spans="1:10" x14ac:dyDescent="0.25">
      <c r="A48" s="46"/>
      <c r="B48" s="45"/>
      <c r="C48" s="42"/>
      <c r="D48" s="42"/>
      <c r="E48" s="42"/>
      <c r="F48" s="43"/>
      <c r="G48" s="43"/>
      <c r="H48" s="44"/>
      <c r="I48" s="42"/>
      <c r="J48" s="44"/>
    </row>
    <row r="49" spans="1:10" x14ac:dyDescent="0.25">
      <c r="A49" s="46"/>
      <c r="B49" s="45"/>
      <c r="C49" s="42"/>
      <c r="D49" s="42"/>
      <c r="E49" s="42"/>
      <c r="F49" s="43"/>
      <c r="G49" s="43"/>
      <c r="H49" s="44"/>
      <c r="I49" s="42"/>
      <c r="J49" s="44"/>
    </row>
    <row r="50" spans="1:10" x14ac:dyDescent="0.25">
      <c r="A50" s="52"/>
      <c r="B50" s="45"/>
      <c r="C50" s="42"/>
      <c r="D50" s="42"/>
      <c r="E50" s="42"/>
      <c r="F50" s="43"/>
      <c r="G50" s="43"/>
      <c r="H50" s="51">
        <f>SUM(H14:H49)</f>
        <v>21756.049375000006</v>
      </c>
      <c r="I50" s="51">
        <f>SUM(I14:I49)</f>
        <v>22781.145625000005</v>
      </c>
      <c r="J50" s="51">
        <f>SUM(J14:J49)</f>
        <v>44537.194999999992</v>
      </c>
    </row>
    <row r="51" spans="1:10" x14ac:dyDescent="0.25">
      <c r="A51" s="33" t="s">
        <v>674</v>
      </c>
      <c r="B51" s="35">
        <f>SUM(B52:B54)</f>
        <v>3472.88</v>
      </c>
      <c r="C51" s="35">
        <v>0</v>
      </c>
      <c r="D51" s="35"/>
      <c r="E51" s="35"/>
      <c r="F51" s="36"/>
      <c r="G51" s="36"/>
      <c r="H51" s="37"/>
      <c r="I51" s="38"/>
      <c r="J51" s="37"/>
    </row>
    <row r="52" spans="1:10" x14ac:dyDescent="0.25">
      <c r="A52" s="53" t="s">
        <v>675</v>
      </c>
      <c r="B52" s="54">
        <v>1355.08</v>
      </c>
      <c r="C52" s="55"/>
      <c r="D52" s="55"/>
      <c r="E52" s="55"/>
      <c r="F52" s="56">
        <v>10</v>
      </c>
      <c r="G52" s="56">
        <v>12</v>
      </c>
      <c r="H52" s="44">
        <v>327.47766666666666</v>
      </c>
      <c r="I52" s="42">
        <f>((B52*F52%)/12*G52)</f>
        <v>135.50800000000001</v>
      </c>
      <c r="J52" s="44">
        <f>+H52+I52</f>
        <v>462.9856666666667</v>
      </c>
    </row>
    <row r="53" spans="1:10" x14ac:dyDescent="0.25">
      <c r="A53" s="53" t="s">
        <v>676</v>
      </c>
      <c r="B53" s="54">
        <v>2117.8000000000002</v>
      </c>
      <c r="C53" s="55"/>
      <c r="D53" s="55"/>
      <c r="E53" s="55"/>
      <c r="F53" s="56">
        <v>10</v>
      </c>
      <c r="G53" s="56">
        <v>12</v>
      </c>
      <c r="H53" s="44">
        <v>441.20833333333337</v>
      </c>
      <c r="I53" s="42">
        <f>((B53*F53%)/12*G53)</f>
        <v>211.78000000000003</v>
      </c>
      <c r="J53" s="44">
        <f>+H53+I53</f>
        <v>652.98833333333346</v>
      </c>
    </row>
    <row r="54" spans="1:10" x14ac:dyDescent="0.25">
      <c r="A54" s="53"/>
      <c r="B54" s="54"/>
      <c r="C54" s="55"/>
      <c r="D54" s="55"/>
      <c r="E54" s="55"/>
      <c r="F54" s="56"/>
      <c r="G54" s="56"/>
      <c r="H54" s="51">
        <f>SUM(H52:H53)</f>
        <v>768.68600000000004</v>
      </c>
      <c r="I54" s="51">
        <f>SUM(I52:I53)</f>
        <v>347.28800000000001</v>
      </c>
      <c r="J54" s="51">
        <f>SUM(J52:J53)</f>
        <v>1115.9740000000002</v>
      </c>
    </row>
    <row r="55" spans="1:10" x14ac:dyDescent="0.25">
      <c r="A55" s="33" t="s">
        <v>677</v>
      </c>
      <c r="B55" s="34">
        <v>0</v>
      </c>
      <c r="C55" s="35">
        <f>SUM(C56:C62)</f>
        <v>4389.82</v>
      </c>
      <c r="D55" s="35"/>
      <c r="E55" s="35"/>
      <c r="F55" s="36"/>
      <c r="G55" s="36"/>
      <c r="H55" s="37"/>
      <c r="I55" s="38"/>
      <c r="J55" s="37"/>
    </row>
    <row r="56" spans="1:10" x14ac:dyDescent="0.25">
      <c r="A56" s="57" t="s">
        <v>678</v>
      </c>
      <c r="B56" s="58"/>
      <c r="C56" s="59">
        <v>1755.93</v>
      </c>
      <c r="D56" s="59"/>
      <c r="E56" s="59"/>
      <c r="F56" s="56">
        <v>10</v>
      </c>
      <c r="G56" s="56">
        <v>12</v>
      </c>
      <c r="H56" s="44">
        <v>307.28775000000002</v>
      </c>
      <c r="I56" s="55">
        <f t="shared" ref="I56:I62" si="9">((C56*F56%)/12*G56)</f>
        <v>175.59300000000002</v>
      </c>
      <c r="J56" s="44">
        <f t="shared" ref="J56:J62" si="10">+H56+I56</f>
        <v>482.88075000000003</v>
      </c>
    </row>
    <row r="57" spans="1:10" x14ac:dyDescent="0.25">
      <c r="A57" s="57" t="s">
        <v>679</v>
      </c>
      <c r="B57" s="58"/>
      <c r="C57" s="59">
        <v>438.98500000000001</v>
      </c>
      <c r="D57" s="59"/>
      <c r="E57" s="59"/>
      <c r="F57" s="56">
        <v>10</v>
      </c>
      <c r="G57" s="56">
        <v>12</v>
      </c>
      <c r="H57" s="44">
        <v>73.164166666666674</v>
      </c>
      <c r="I57" s="55">
        <f t="shared" si="9"/>
        <v>43.898500000000006</v>
      </c>
      <c r="J57" s="44">
        <f t="shared" si="10"/>
        <v>117.06266666666667</v>
      </c>
    </row>
    <row r="58" spans="1:10" x14ac:dyDescent="0.25">
      <c r="A58" s="57" t="s">
        <v>679</v>
      </c>
      <c r="B58" s="54"/>
      <c r="C58" s="59">
        <v>438.98500000000001</v>
      </c>
      <c r="D58" s="59"/>
      <c r="E58" s="59"/>
      <c r="F58" s="56">
        <v>10</v>
      </c>
      <c r="G58" s="56">
        <v>12</v>
      </c>
      <c r="H58" s="44">
        <v>73.164166666666674</v>
      </c>
      <c r="I58" s="55">
        <f t="shared" si="9"/>
        <v>43.898500000000006</v>
      </c>
      <c r="J58" s="44">
        <f t="shared" si="10"/>
        <v>117.06266666666667</v>
      </c>
    </row>
    <row r="59" spans="1:10" x14ac:dyDescent="0.25">
      <c r="A59" s="57" t="s">
        <v>679</v>
      </c>
      <c r="B59" s="54"/>
      <c r="C59" s="59">
        <v>438.98</v>
      </c>
      <c r="D59" s="59"/>
      <c r="E59" s="59"/>
      <c r="F59" s="56">
        <v>10</v>
      </c>
      <c r="G59" s="56">
        <v>12</v>
      </c>
      <c r="H59" s="44">
        <v>73.163333333333341</v>
      </c>
      <c r="I59" s="55">
        <f t="shared" si="9"/>
        <v>43.898000000000003</v>
      </c>
      <c r="J59" s="44">
        <f t="shared" si="10"/>
        <v>117.06133333333335</v>
      </c>
    </row>
    <row r="60" spans="1:10" x14ac:dyDescent="0.25">
      <c r="A60" s="57" t="s">
        <v>679</v>
      </c>
      <c r="B60" s="54"/>
      <c r="C60" s="59">
        <v>438.98</v>
      </c>
      <c r="D60" s="59"/>
      <c r="E60" s="59"/>
      <c r="F60" s="56">
        <v>10</v>
      </c>
      <c r="G60" s="56">
        <v>12</v>
      </c>
      <c r="H60" s="44">
        <v>73.163333333333341</v>
      </c>
      <c r="I60" s="55">
        <f t="shared" si="9"/>
        <v>43.898000000000003</v>
      </c>
      <c r="J60" s="44">
        <f t="shared" si="10"/>
        <v>117.06133333333335</v>
      </c>
    </row>
    <row r="61" spans="1:10" x14ac:dyDescent="0.25">
      <c r="A61" s="57" t="s">
        <v>679</v>
      </c>
      <c r="B61" s="54"/>
      <c r="C61" s="59">
        <v>438.98</v>
      </c>
      <c r="D61" s="59"/>
      <c r="E61" s="59"/>
      <c r="F61" s="56">
        <v>10</v>
      </c>
      <c r="G61" s="56">
        <v>12</v>
      </c>
      <c r="H61" s="44">
        <v>73.163333333333341</v>
      </c>
      <c r="I61" s="55">
        <f t="shared" si="9"/>
        <v>43.898000000000003</v>
      </c>
      <c r="J61" s="44">
        <f t="shared" si="10"/>
        <v>117.06133333333335</v>
      </c>
    </row>
    <row r="62" spans="1:10" x14ac:dyDescent="0.25">
      <c r="A62" s="57" t="s">
        <v>679</v>
      </c>
      <c r="B62" s="54"/>
      <c r="C62" s="59">
        <v>438.98</v>
      </c>
      <c r="D62" s="59"/>
      <c r="E62" s="59"/>
      <c r="F62" s="56">
        <v>10</v>
      </c>
      <c r="G62" s="56">
        <v>12</v>
      </c>
      <c r="H62" s="44">
        <v>73.163333333333341</v>
      </c>
      <c r="I62" s="55">
        <f t="shared" si="9"/>
        <v>43.898000000000003</v>
      </c>
      <c r="J62" s="44">
        <f t="shared" si="10"/>
        <v>117.06133333333335</v>
      </c>
    </row>
    <row r="63" spans="1:10" x14ac:dyDescent="0.25">
      <c r="A63" s="57"/>
      <c r="B63" s="54"/>
      <c r="C63" s="59"/>
      <c r="D63" s="59"/>
      <c r="E63" s="59"/>
      <c r="F63" s="56"/>
      <c r="G63" s="56"/>
      <c r="H63" s="51">
        <f>SUM(H56:H62)</f>
        <v>746.26941666666664</v>
      </c>
      <c r="I63" s="51">
        <f>SUM(I56:I62)</f>
        <v>438.98200000000014</v>
      </c>
      <c r="J63" s="51">
        <f>SUM(J56:J62)</f>
        <v>1185.2514166666667</v>
      </c>
    </row>
    <row r="64" spans="1:10" x14ac:dyDescent="0.25">
      <c r="A64" s="60"/>
      <c r="B64" s="61">
        <f>+B4+B13+B51+B55</f>
        <v>123814</v>
      </c>
      <c r="C64" s="61">
        <f>+C4+C13+C51+C55</f>
        <v>42378.040000000008</v>
      </c>
      <c r="D64" s="61">
        <f>+D4+D13+D51+D55</f>
        <v>8600.7199999999993</v>
      </c>
      <c r="E64" s="61">
        <f>+E4+E13+E51+E55</f>
        <v>91752.75</v>
      </c>
      <c r="F64" s="62"/>
      <c r="G64" s="62"/>
      <c r="H64" s="61">
        <f>+H12+H50+H54+H63</f>
        <v>88410.007791666663</v>
      </c>
      <c r="I64" s="61">
        <f>+I12+I50+I54+I63</f>
        <v>35456.970458333344</v>
      </c>
      <c r="J64" s="61">
        <f>+J12+J50+J54+J63</f>
        <v>123866.97825</v>
      </c>
    </row>
    <row r="65" spans="1:10" x14ac:dyDescent="0.25">
      <c r="A65" s="53"/>
      <c r="B65" s="54"/>
      <c r="C65" s="55"/>
      <c r="D65" s="55"/>
      <c r="E65" s="55"/>
      <c r="F65" s="56"/>
      <c r="G65" s="56"/>
      <c r="H65" s="63"/>
      <c r="I65" s="55"/>
      <c r="J65" s="63"/>
    </row>
    <row r="66" spans="1:10" x14ac:dyDescent="0.25">
      <c r="A66" s="64" t="s">
        <v>680</v>
      </c>
      <c r="B66" s="65">
        <f>SUM(B67:B68)</f>
        <v>1074650.99</v>
      </c>
      <c r="C66" s="66">
        <v>727727.94000000099</v>
      </c>
      <c r="D66" s="66">
        <f>1590159.13+800000.02</f>
        <v>2390159.15</v>
      </c>
      <c r="E66" s="66">
        <v>40192.66999999946</v>
      </c>
      <c r="F66" s="67">
        <v>0</v>
      </c>
      <c r="G66" s="67"/>
      <c r="H66" s="68">
        <v>0</v>
      </c>
      <c r="I66" s="69">
        <v>0</v>
      </c>
      <c r="J66" s="68">
        <f t="shared" ref="J66" si="11">+H66+I66</f>
        <v>0</v>
      </c>
    </row>
    <row r="67" spans="1:10" x14ac:dyDescent="0.25">
      <c r="A67" s="40" t="s">
        <v>681</v>
      </c>
      <c r="B67" s="42">
        <v>380000</v>
      </c>
      <c r="C67" s="42"/>
      <c r="D67" s="42"/>
      <c r="E67" s="42"/>
      <c r="F67" s="43"/>
      <c r="G67" s="43"/>
      <c r="H67" s="44"/>
      <c r="I67" s="42"/>
      <c r="J67" s="44"/>
    </row>
    <row r="68" spans="1:10" x14ac:dyDescent="0.25">
      <c r="A68" s="70">
        <v>2015</v>
      </c>
      <c r="B68" s="59">
        <v>694650.99</v>
      </c>
      <c r="C68" s="71"/>
      <c r="D68" s="71"/>
      <c r="E68" s="71"/>
      <c r="F68" s="43"/>
      <c r="G68" s="43"/>
      <c r="H68" s="44"/>
      <c r="I68" s="42"/>
      <c r="J68" s="44"/>
    </row>
    <row r="69" spans="1:10" x14ac:dyDescent="0.25">
      <c r="A69" s="72"/>
      <c r="B69" s="45"/>
      <c r="C69" s="42"/>
      <c r="D69" s="42"/>
      <c r="E69" s="42"/>
      <c r="F69" s="43"/>
      <c r="G69" s="43"/>
      <c r="H69" s="44"/>
      <c r="I69" s="42"/>
      <c r="J69" s="44"/>
    </row>
    <row r="70" spans="1:10" x14ac:dyDescent="0.25">
      <c r="A70" s="64" t="s">
        <v>682</v>
      </c>
      <c r="B70" s="66">
        <v>154850</v>
      </c>
      <c r="C70" s="66">
        <v>0</v>
      </c>
      <c r="D70" s="66">
        <v>0</v>
      </c>
      <c r="E70" s="66">
        <v>0</v>
      </c>
      <c r="F70" s="67">
        <v>0</v>
      </c>
      <c r="G70" s="67"/>
      <c r="H70" s="68">
        <v>0</v>
      </c>
      <c r="I70" s="69">
        <v>0</v>
      </c>
      <c r="J70" s="68">
        <f t="shared" ref="J70" si="12">+H70+I70</f>
        <v>0</v>
      </c>
    </row>
    <row r="71" spans="1:10" x14ac:dyDescent="0.25">
      <c r="A71" s="73"/>
      <c r="B71" s="74">
        <f>+B4+B13+B51+B55+B66+B70</f>
        <v>1353314.99</v>
      </c>
      <c r="C71" s="75">
        <f>+C4+C13+C51+C55+C66+C70</f>
        <v>770105.98000000103</v>
      </c>
      <c r="D71" s="75">
        <f>+D4+D13+D51+D55+D66+D70</f>
        <v>2398759.87</v>
      </c>
      <c r="E71" s="75">
        <f>+E4+E13+E51+E55+E66+E70</f>
        <v>131945.41999999946</v>
      </c>
      <c r="F71" s="80">
        <f>SUM(B71:D71)</f>
        <v>4522180.8400000017</v>
      </c>
      <c r="G71" s="81"/>
      <c r="H71" s="76">
        <f>+H64</f>
        <v>88410.007791666663</v>
      </c>
      <c r="I71" s="76">
        <f>+I64</f>
        <v>35456.970458333344</v>
      </c>
      <c r="J71" s="77">
        <f>+J64</f>
        <v>123866.97825</v>
      </c>
    </row>
  </sheetData>
  <mergeCells count="2">
    <mergeCell ref="A1:J1"/>
    <mergeCell ref="F71:G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BALANCE</vt:lpstr>
      <vt:lpstr>ESTADO GANANCIA Y PERDIDA</vt:lpstr>
      <vt:lpstr>CAMBIO DE PATRIMONIO</vt:lpstr>
      <vt:lpstr>BALANCE COMPROBACION</vt:lpstr>
      <vt:lpstr>CTA 33</vt:lpstr>
      <vt:lpstr>CUENTA 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KEMP</dc:creator>
  <cp:lastModifiedBy>USER</cp:lastModifiedBy>
  <cp:lastPrinted>2019-04-11T17:20:30Z</cp:lastPrinted>
  <dcterms:created xsi:type="dcterms:W3CDTF">2019-04-11T16:51:46Z</dcterms:created>
  <dcterms:modified xsi:type="dcterms:W3CDTF">2022-03-09T17:41:26Z</dcterms:modified>
</cp:coreProperties>
</file>